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5510" windowHeight="3150"/>
  </bookViews>
  <sheets>
    <sheet name="東京都実業団" sheetId="1" r:id="rId1"/>
  </sheets>
  <definedNames>
    <definedName name="_xlnm.Print_Area" localSheetId="0">東京都実業団!$A$1:$V$136</definedName>
    <definedName name="_xlnm.Print_Titles" localSheetId="0">東京都実業団!$1:$2</definedName>
  </definedNames>
  <calcPr calcId="145621"/>
</workbook>
</file>

<file path=xl/calcChain.xml><?xml version="1.0" encoding="utf-8"?>
<calcChain xmlns="http://schemas.openxmlformats.org/spreadsheetml/2006/main">
  <c r="Y137" i="1" l="1"/>
  <c r="X137" i="1"/>
  <c r="W137" i="1"/>
  <c r="Z102" i="1" l="1"/>
  <c r="T102" i="1" s="1"/>
  <c r="AA102" i="1"/>
  <c r="AA53" i="1"/>
  <c r="Z53" i="1"/>
  <c r="S53" i="1" s="1"/>
  <c r="S102" i="1" l="1"/>
  <c r="T53" i="1"/>
  <c r="AC136" i="1"/>
  <c r="AB136" i="1"/>
  <c r="AA136" i="1"/>
  <c r="Z136" i="1"/>
  <c r="V136" i="1"/>
  <c r="T136" i="1"/>
  <c r="AC135" i="1"/>
  <c r="AB135" i="1"/>
  <c r="AA135" i="1"/>
  <c r="U135" i="1" s="1"/>
  <c r="Z135" i="1"/>
  <c r="T135" i="1"/>
  <c r="AC134" i="1"/>
  <c r="V134" i="1" s="1"/>
  <c r="AB134" i="1"/>
  <c r="AA134" i="1"/>
  <c r="U134" i="1" s="1"/>
  <c r="Z134" i="1"/>
  <c r="T134" i="1"/>
  <c r="AC133" i="1"/>
  <c r="V133" i="1" s="1"/>
  <c r="AB133" i="1"/>
  <c r="AA133" i="1"/>
  <c r="Z133" i="1"/>
  <c r="S133" i="1" s="1"/>
  <c r="U133" i="1"/>
  <c r="AA132" i="1"/>
  <c r="Z132" i="1"/>
  <c r="AA131" i="1"/>
  <c r="T131" i="1" s="1"/>
  <c r="Z131" i="1"/>
  <c r="S131" i="1"/>
  <c r="AA130" i="1"/>
  <c r="Z130" i="1"/>
  <c r="T130" i="1"/>
  <c r="S130" i="1"/>
  <c r="AA129" i="1"/>
  <c r="Z129" i="1"/>
  <c r="T129" i="1" s="1"/>
  <c r="S129" i="1"/>
  <c r="AA128" i="1"/>
  <c r="T128" i="1" s="1"/>
  <c r="Z128" i="1"/>
  <c r="S128" i="1" s="1"/>
  <c r="AA127" i="1"/>
  <c r="Z127" i="1"/>
  <c r="S127" i="1" s="1"/>
  <c r="AA126" i="1"/>
  <c r="Z126" i="1"/>
  <c r="S126" i="1" s="1"/>
  <c r="AA125" i="1"/>
  <c r="Z125" i="1"/>
  <c r="T125" i="1" s="1"/>
  <c r="S125" i="1"/>
  <c r="AA124" i="1"/>
  <c r="Z124" i="1"/>
  <c r="T124" i="1"/>
  <c r="S124" i="1"/>
  <c r="AA123" i="1"/>
  <c r="Z123" i="1"/>
  <c r="T123" i="1"/>
  <c r="S123" i="1"/>
  <c r="AA122" i="1"/>
  <c r="Z122" i="1"/>
  <c r="T122" i="1"/>
  <c r="S122" i="1"/>
  <c r="AA121" i="1"/>
  <c r="Z121" i="1"/>
  <c r="T121" i="1"/>
  <c r="S121" i="1"/>
  <c r="AA120" i="1"/>
  <c r="Z120" i="1"/>
  <c r="T120" i="1"/>
  <c r="S120" i="1"/>
  <c r="AA119" i="1"/>
  <c r="Z119" i="1"/>
  <c r="T119" i="1"/>
  <c r="S119" i="1"/>
  <c r="AA118" i="1"/>
  <c r="Z118" i="1"/>
  <c r="T118" i="1"/>
  <c r="S118" i="1"/>
  <c r="AA117" i="1"/>
  <c r="Z117" i="1"/>
  <c r="T117" i="1"/>
  <c r="S117" i="1"/>
  <c r="AA116" i="1"/>
  <c r="Z116" i="1"/>
  <c r="T116" i="1"/>
  <c r="S116" i="1"/>
  <c r="AA115" i="1"/>
  <c r="Z115" i="1"/>
  <c r="T115" i="1"/>
  <c r="S115" i="1"/>
  <c r="AA114" i="1"/>
  <c r="Z114" i="1"/>
  <c r="T114" i="1"/>
  <c r="S114" i="1"/>
  <c r="AA113" i="1"/>
  <c r="Z113" i="1"/>
  <c r="T113" i="1"/>
  <c r="S113" i="1"/>
  <c r="AA112" i="1"/>
  <c r="Z112" i="1"/>
  <c r="T112" i="1"/>
  <c r="S112" i="1"/>
  <c r="AA111" i="1"/>
  <c r="Z111" i="1"/>
  <c r="T111" i="1"/>
  <c r="S111" i="1"/>
  <c r="AA110" i="1"/>
  <c r="Z110" i="1"/>
  <c r="T110" i="1"/>
  <c r="S110" i="1"/>
  <c r="AA109" i="1"/>
  <c r="Z109" i="1"/>
  <c r="T109" i="1"/>
  <c r="S109" i="1"/>
  <c r="AA108" i="1"/>
  <c r="Z108" i="1"/>
  <c r="T108" i="1"/>
  <c r="S108" i="1"/>
  <c r="AA107" i="1"/>
  <c r="Z107" i="1"/>
  <c r="T107" i="1"/>
  <c r="S107" i="1"/>
  <c r="AA106" i="1"/>
  <c r="Z106" i="1"/>
  <c r="T106" i="1"/>
  <c r="S106" i="1"/>
  <c r="AA105" i="1"/>
  <c r="Z105" i="1"/>
  <c r="T105" i="1"/>
  <c r="S105" i="1"/>
  <c r="AA101" i="1"/>
  <c r="Z101" i="1"/>
  <c r="S101" i="1" s="1"/>
  <c r="AA104" i="1"/>
  <c r="Z104" i="1"/>
  <c r="T104" i="1"/>
  <c r="S104" i="1"/>
  <c r="AA103" i="1"/>
  <c r="Z103" i="1"/>
  <c r="T103" i="1"/>
  <c r="S103" i="1"/>
  <c r="AA100" i="1"/>
  <c r="Z100" i="1"/>
  <c r="T100" i="1"/>
  <c r="S100" i="1"/>
  <c r="AA99" i="1"/>
  <c r="Z99" i="1"/>
  <c r="T99" i="1"/>
  <c r="S99" i="1"/>
  <c r="AA98" i="1"/>
  <c r="Z98" i="1"/>
  <c r="T98" i="1"/>
  <c r="S98" i="1"/>
  <c r="AA97" i="1"/>
  <c r="Z97" i="1"/>
  <c r="T97" i="1"/>
  <c r="S97" i="1"/>
  <c r="AA96" i="1"/>
  <c r="Z96" i="1"/>
  <c r="T96" i="1"/>
  <c r="S96" i="1"/>
  <c r="AA95" i="1"/>
  <c r="Z95" i="1"/>
  <c r="T95" i="1"/>
  <c r="S95" i="1"/>
  <c r="AC94" i="1"/>
  <c r="AB94" i="1"/>
  <c r="AA94" i="1"/>
  <c r="Z94" i="1"/>
  <c r="V94" i="1"/>
  <c r="U94" i="1"/>
  <c r="T94" i="1"/>
  <c r="S94" i="1"/>
  <c r="AC93" i="1"/>
  <c r="AB93" i="1"/>
  <c r="AA93" i="1"/>
  <c r="Z93" i="1"/>
  <c r="V93" i="1"/>
  <c r="U93" i="1"/>
  <c r="T93" i="1"/>
  <c r="S93" i="1"/>
  <c r="AC92" i="1"/>
  <c r="AB92" i="1"/>
  <c r="AA92" i="1"/>
  <c r="Z92" i="1"/>
  <c r="V92" i="1"/>
  <c r="U92" i="1"/>
  <c r="T92" i="1"/>
  <c r="S92" i="1"/>
  <c r="AC91" i="1"/>
  <c r="AB91" i="1"/>
  <c r="AA91" i="1"/>
  <c r="Z91" i="1"/>
  <c r="V91" i="1"/>
  <c r="U91" i="1"/>
  <c r="T91" i="1"/>
  <c r="S91" i="1"/>
  <c r="AC90" i="1"/>
  <c r="AB90" i="1"/>
  <c r="AA90" i="1"/>
  <c r="Z90" i="1"/>
  <c r="V90" i="1"/>
  <c r="U90" i="1"/>
  <c r="T90" i="1"/>
  <c r="S90" i="1"/>
  <c r="AC89" i="1"/>
  <c r="AB89" i="1"/>
  <c r="AA89" i="1"/>
  <c r="Z89" i="1"/>
  <c r="V89" i="1"/>
  <c r="U89" i="1"/>
  <c r="T89" i="1"/>
  <c r="S89" i="1"/>
  <c r="AC88" i="1"/>
  <c r="V88" i="1" s="1"/>
  <c r="AB88" i="1"/>
  <c r="AA88" i="1"/>
  <c r="Z88" i="1"/>
  <c r="T88" i="1" s="1"/>
  <c r="AC87" i="1"/>
  <c r="AB87" i="1"/>
  <c r="AA87" i="1"/>
  <c r="Z87" i="1"/>
  <c r="S87" i="1" s="1"/>
  <c r="AC86" i="1"/>
  <c r="AB86" i="1"/>
  <c r="AA86" i="1"/>
  <c r="Z86" i="1"/>
  <c r="V86" i="1"/>
  <c r="U86" i="1"/>
  <c r="T86" i="1"/>
  <c r="S86" i="1"/>
  <c r="AC85" i="1"/>
  <c r="AB85" i="1"/>
  <c r="AA85" i="1"/>
  <c r="Z85" i="1"/>
  <c r="V85" i="1"/>
  <c r="U85" i="1"/>
  <c r="T85" i="1"/>
  <c r="S85" i="1"/>
  <c r="AC84" i="1"/>
  <c r="V84" i="1" s="1"/>
  <c r="AB84" i="1"/>
  <c r="AA84" i="1"/>
  <c r="Z84" i="1"/>
  <c r="U84" i="1"/>
  <c r="S84" i="1"/>
  <c r="AC83" i="1"/>
  <c r="AB83" i="1"/>
  <c r="AA83" i="1"/>
  <c r="Z83" i="1"/>
  <c r="V83" i="1"/>
  <c r="U83" i="1"/>
  <c r="T83" i="1"/>
  <c r="S83" i="1"/>
  <c r="AC82" i="1"/>
  <c r="V82" i="1" s="1"/>
  <c r="AB82" i="1"/>
  <c r="AA82" i="1"/>
  <c r="Z82" i="1"/>
  <c r="S82" i="1" s="1"/>
  <c r="AA81" i="1"/>
  <c r="Z81" i="1"/>
  <c r="S81" i="1" s="1"/>
  <c r="AA80" i="1"/>
  <c r="Z80" i="1"/>
  <c r="S80" i="1" s="1"/>
  <c r="AA79" i="1"/>
  <c r="Z79" i="1"/>
  <c r="S79" i="1" s="1"/>
  <c r="AA78" i="1"/>
  <c r="Z78" i="1"/>
  <c r="S78" i="1" s="1"/>
  <c r="AA77" i="1"/>
  <c r="Z77" i="1"/>
  <c r="S77" i="1" s="1"/>
  <c r="AA76" i="1"/>
  <c r="Z76" i="1"/>
  <c r="S76" i="1" s="1"/>
  <c r="AA75" i="1"/>
  <c r="T75" i="1" s="1"/>
  <c r="Z75" i="1"/>
  <c r="S75" i="1" s="1"/>
  <c r="AA74" i="1"/>
  <c r="Z74" i="1"/>
  <c r="S74" i="1" s="1"/>
  <c r="AA73" i="1"/>
  <c r="Z73" i="1"/>
  <c r="S73" i="1" s="1"/>
  <c r="AA70" i="1"/>
  <c r="T70" i="1" s="1"/>
  <c r="Z70" i="1"/>
  <c r="S70" i="1"/>
  <c r="AA72" i="1"/>
  <c r="Z72" i="1"/>
  <c r="S72" i="1" s="1"/>
  <c r="AA71" i="1"/>
  <c r="Z71" i="1"/>
  <c r="S71" i="1" s="1"/>
  <c r="AA69" i="1"/>
  <c r="Z69" i="1"/>
  <c r="T69" i="1"/>
  <c r="S69" i="1"/>
  <c r="AA68" i="1"/>
  <c r="Z68" i="1"/>
  <c r="S68" i="1" s="1"/>
  <c r="AC67" i="1"/>
  <c r="V67" i="1" s="1"/>
  <c r="AB67" i="1"/>
  <c r="AA67" i="1"/>
  <c r="Z67" i="1"/>
  <c r="S67" i="1" s="1"/>
  <c r="T67" i="1"/>
  <c r="AC66" i="1"/>
  <c r="AB66" i="1"/>
  <c r="AA66" i="1"/>
  <c r="Z66" i="1"/>
  <c r="S66" i="1" s="1"/>
  <c r="V66" i="1"/>
  <c r="AC65" i="1"/>
  <c r="V65" i="1" s="1"/>
  <c r="AB65" i="1"/>
  <c r="AA65" i="1"/>
  <c r="Z65" i="1"/>
  <c r="S65" i="1" s="1"/>
  <c r="AC64" i="1"/>
  <c r="AB64" i="1"/>
  <c r="AA64" i="1"/>
  <c r="U64" i="1" s="1"/>
  <c r="Z64" i="1"/>
  <c r="S64" i="1" s="1"/>
  <c r="AC37" i="1"/>
  <c r="AB37" i="1"/>
  <c r="AA37" i="1"/>
  <c r="Z37" i="1"/>
  <c r="S37" i="1" s="1"/>
  <c r="AC36" i="1"/>
  <c r="AB36" i="1"/>
  <c r="AA36" i="1"/>
  <c r="Z36" i="1"/>
  <c r="S36" i="1" s="1"/>
  <c r="AC63" i="1"/>
  <c r="V63" i="1" s="1"/>
  <c r="AB63" i="1"/>
  <c r="AA63" i="1"/>
  <c r="Z63" i="1"/>
  <c r="T63" i="1" s="1"/>
  <c r="AC62" i="1"/>
  <c r="AB62" i="1"/>
  <c r="AA62" i="1"/>
  <c r="Z62" i="1"/>
  <c r="V62" i="1"/>
  <c r="S62" i="1"/>
  <c r="AC61" i="1"/>
  <c r="AB61" i="1"/>
  <c r="AA61" i="1"/>
  <c r="Z61" i="1"/>
  <c r="V61" i="1"/>
  <c r="U61" i="1"/>
  <c r="T61" i="1"/>
  <c r="S61" i="1"/>
  <c r="AC60" i="1"/>
  <c r="AB60" i="1"/>
  <c r="AA60" i="1"/>
  <c r="Z60" i="1"/>
  <c r="V60" i="1"/>
  <c r="U60" i="1"/>
  <c r="T60" i="1"/>
  <c r="S60" i="1"/>
  <c r="AC59" i="1"/>
  <c r="AB59" i="1"/>
  <c r="AA59" i="1"/>
  <c r="Z59" i="1"/>
  <c r="V59" i="1"/>
  <c r="AC58" i="1"/>
  <c r="V58" i="1" s="1"/>
  <c r="AB58" i="1"/>
  <c r="AA58" i="1"/>
  <c r="Z58" i="1"/>
  <c r="T58" i="1" s="1"/>
  <c r="AC57" i="1"/>
  <c r="AB57" i="1"/>
  <c r="AA57" i="1"/>
  <c r="Z57" i="1"/>
  <c r="AC56" i="1"/>
  <c r="AB56" i="1"/>
  <c r="AA56" i="1"/>
  <c r="Z56" i="1"/>
  <c r="AC55" i="1"/>
  <c r="V55" i="1" s="1"/>
  <c r="AB55" i="1"/>
  <c r="AA55" i="1"/>
  <c r="Z55" i="1"/>
  <c r="AC54" i="1"/>
  <c r="AB54" i="1"/>
  <c r="AA54" i="1"/>
  <c r="Z54" i="1"/>
  <c r="S54" i="1" s="1"/>
  <c r="AA52" i="1"/>
  <c r="Z52" i="1"/>
  <c r="S52" i="1" s="1"/>
  <c r="AA51" i="1"/>
  <c r="Z51" i="1"/>
  <c r="S51" i="1" s="1"/>
  <c r="AA50" i="1"/>
  <c r="Z50" i="1"/>
  <c r="AA49" i="1"/>
  <c r="Z49" i="1"/>
  <c r="S49" i="1" s="1"/>
  <c r="AA48" i="1"/>
  <c r="Z48" i="1"/>
  <c r="S48" i="1" s="1"/>
  <c r="AA47" i="1"/>
  <c r="Z47" i="1"/>
  <c r="S47" i="1" s="1"/>
  <c r="AA46" i="1"/>
  <c r="Z46" i="1"/>
  <c r="T46" i="1"/>
  <c r="S46" i="1"/>
  <c r="AA45" i="1"/>
  <c r="Z45" i="1"/>
  <c r="S45" i="1"/>
  <c r="AA44" i="1"/>
  <c r="Z44" i="1"/>
  <c r="S44" i="1" s="1"/>
  <c r="AA43" i="1"/>
  <c r="Z43" i="1"/>
  <c r="T43" i="1"/>
  <c r="S43" i="1"/>
  <c r="AA42" i="1"/>
  <c r="Z42" i="1"/>
  <c r="S42" i="1" s="1"/>
  <c r="AA41" i="1"/>
  <c r="Z41" i="1"/>
  <c r="S41" i="1" s="1"/>
  <c r="AA40" i="1"/>
  <c r="Z40" i="1"/>
  <c r="S40" i="1" s="1"/>
  <c r="AA39" i="1"/>
  <c r="Z39" i="1"/>
  <c r="S39" i="1" s="1"/>
  <c r="AA38" i="1"/>
  <c r="Z38" i="1"/>
  <c r="S38" i="1" s="1"/>
  <c r="AC35" i="1"/>
  <c r="AB35" i="1"/>
  <c r="AA35" i="1"/>
  <c r="Z35" i="1"/>
  <c r="AC34" i="1"/>
  <c r="AB34" i="1"/>
  <c r="AA34" i="1"/>
  <c r="Z34" i="1"/>
  <c r="S34" i="1" s="1"/>
  <c r="AC33" i="1"/>
  <c r="AB33" i="1"/>
  <c r="AA33" i="1"/>
  <c r="Z33" i="1"/>
  <c r="AC32" i="1"/>
  <c r="AB32" i="1"/>
  <c r="U32" i="1" s="1"/>
  <c r="AA32" i="1"/>
  <c r="Z32" i="1"/>
  <c r="AC31" i="1"/>
  <c r="V31" i="1" s="1"/>
  <c r="AB31" i="1"/>
  <c r="AA31" i="1"/>
  <c r="Z31" i="1"/>
  <c r="T31" i="1" s="1"/>
  <c r="AC30" i="1"/>
  <c r="V30" i="1" s="1"/>
  <c r="AB30" i="1"/>
  <c r="AA30" i="1"/>
  <c r="Z30" i="1"/>
  <c r="S30" i="1"/>
  <c r="AC29" i="1"/>
  <c r="AB29" i="1"/>
  <c r="AA29" i="1"/>
  <c r="Z29" i="1"/>
  <c r="AC28" i="1"/>
  <c r="AB28" i="1"/>
  <c r="AA28" i="1"/>
  <c r="Z28" i="1"/>
  <c r="AC27" i="1"/>
  <c r="AB27" i="1"/>
  <c r="AA27" i="1"/>
  <c r="Z27" i="1"/>
  <c r="AC26" i="1"/>
  <c r="AB26" i="1"/>
  <c r="AA26" i="1"/>
  <c r="Z26" i="1"/>
  <c r="S26" i="1" s="1"/>
  <c r="V33" i="1" l="1"/>
  <c r="T56" i="1"/>
  <c r="T132" i="1"/>
  <c r="T133" i="1"/>
  <c r="P133" i="1" s="1"/>
  <c r="U136" i="1"/>
  <c r="V135" i="1"/>
  <c r="S134" i="1"/>
  <c r="S135" i="1"/>
  <c r="P135" i="1" s="1"/>
  <c r="S136" i="1"/>
  <c r="P136" i="1" s="1"/>
  <c r="S29" i="1"/>
  <c r="S55" i="1"/>
  <c r="T126" i="1"/>
  <c r="T127" i="1"/>
  <c r="S132" i="1"/>
  <c r="U57" i="1"/>
  <c r="T62" i="1"/>
  <c r="U37" i="1"/>
  <c r="V34" i="1"/>
  <c r="V54" i="1"/>
  <c r="T101" i="1"/>
  <c r="U26" i="1"/>
  <c r="S33" i="1"/>
  <c r="T33" i="1"/>
  <c r="U56" i="1"/>
  <c r="T57" i="1"/>
  <c r="T59" i="1"/>
  <c r="U63" i="1"/>
  <c r="U82" i="1"/>
  <c r="T87" i="1"/>
  <c r="U87" i="1"/>
  <c r="T49" i="1"/>
  <c r="S58" i="1"/>
  <c r="U67" i="1"/>
  <c r="T29" i="1"/>
  <c r="S56" i="1"/>
  <c r="U62" i="1"/>
  <c r="T37" i="1"/>
  <c r="T65" i="1"/>
  <c r="U66" i="1"/>
  <c r="T81" i="1"/>
  <c r="U88" i="1"/>
  <c r="T28" i="1"/>
  <c r="T64" i="1"/>
  <c r="T66" i="1"/>
  <c r="T71" i="1"/>
  <c r="T50" i="1"/>
  <c r="V56" i="1"/>
  <c r="U36" i="1"/>
  <c r="U65" i="1"/>
  <c r="S57" i="1"/>
  <c r="V27" i="1"/>
  <c r="U31" i="1"/>
  <c r="T38" i="1"/>
  <c r="T55" i="1"/>
  <c r="T79" i="1"/>
  <c r="U30" i="1"/>
  <c r="S32" i="1"/>
  <c r="T32" i="1"/>
  <c r="S35" i="1"/>
  <c r="T54" i="1"/>
  <c r="U55" i="1"/>
  <c r="U58" i="1"/>
  <c r="U59" i="1"/>
  <c r="V37" i="1"/>
  <c r="V64" i="1"/>
  <c r="T72" i="1"/>
  <c r="T77" i="1"/>
  <c r="T84" i="1"/>
  <c r="S88" i="1"/>
  <c r="S59" i="1"/>
  <c r="V35" i="1"/>
  <c r="T39" i="1"/>
  <c r="S63" i="1"/>
  <c r="T68" i="1"/>
  <c r="T80" i="1"/>
  <c r="T82" i="1"/>
  <c r="V87" i="1"/>
  <c r="U27" i="1"/>
  <c r="U29" i="1"/>
  <c r="V32" i="1"/>
  <c r="U35" i="1"/>
  <c r="U54" i="1"/>
  <c r="V57" i="1"/>
  <c r="V36" i="1"/>
  <c r="T73" i="1"/>
  <c r="T74" i="1"/>
  <c r="T76" i="1"/>
  <c r="T78" i="1"/>
  <c r="U28" i="1"/>
  <c r="U33" i="1"/>
  <c r="T35" i="1"/>
  <c r="T42" i="1"/>
  <c r="T44" i="1"/>
  <c r="T52" i="1"/>
  <c r="V28" i="1"/>
  <c r="T34" i="1"/>
  <c r="T40" i="1"/>
  <c r="T47" i="1"/>
  <c r="S50" i="1"/>
  <c r="T51" i="1"/>
  <c r="V26" i="1"/>
  <c r="S27" i="1"/>
  <c r="V29" i="1"/>
  <c r="T45" i="1"/>
  <c r="T48" i="1"/>
  <c r="T36" i="1"/>
  <c r="T27" i="1"/>
  <c r="S31" i="1"/>
  <c r="T26" i="1"/>
  <c r="S28" i="1"/>
  <c r="T30" i="1"/>
  <c r="U34" i="1"/>
  <c r="T41" i="1"/>
  <c r="AC25" i="1"/>
  <c r="AB25" i="1"/>
  <c r="AA25" i="1"/>
  <c r="Z25" i="1"/>
  <c r="S25" i="1" s="1"/>
  <c r="U25" i="1"/>
  <c r="AC24" i="1"/>
  <c r="V24" i="1" s="1"/>
  <c r="AB24" i="1"/>
  <c r="AA24" i="1"/>
  <c r="Z24" i="1"/>
  <c r="S24" i="1" s="1"/>
  <c r="AC23" i="1"/>
  <c r="AB23" i="1"/>
  <c r="AA23" i="1"/>
  <c r="Z23" i="1"/>
  <c r="AC22" i="1"/>
  <c r="AB22" i="1"/>
  <c r="AA22" i="1"/>
  <c r="Z22" i="1"/>
  <c r="S22" i="1" s="1"/>
  <c r="AC21" i="1"/>
  <c r="AB21" i="1"/>
  <c r="AA21" i="1"/>
  <c r="Z21" i="1"/>
  <c r="V21" i="1"/>
  <c r="U21" i="1"/>
  <c r="T21" i="1"/>
  <c r="S21" i="1"/>
  <c r="AC20" i="1"/>
  <c r="AB20" i="1"/>
  <c r="AA20" i="1"/>
  <c r="Z20" i="1"/>
  <c r="V20" i="1"/>
  <c r="U20" i="1"/>
  <c r="T20" i="1"/>
  <c r="S20" i="1"/>
  <c r="AC19" i="1"/>
  <c r="AB19" i="1"/>
  <c r="AA19" i="1"/>
  <c r="Z19" i="1"/>
  <c r="S19" i="1" s="1"/>
  <c r="AC18" i="1"/>
  <c r="AB18" i="1"/>
  <c r="AA18" i="1"/>
  <c r="Z18" i="1"/>
  <c r="S18" i="1" s="1"/>
  <c r="AC17" i="1"/>
  <c r="AB17" i="1"/>
  <c r="AA17" i="1"/>
  <c r="Z17" i="1"/>
  <c r="V17" i="1"/>
  <c r="U17" i="1"/>
  <c r="T17" i="1"/>
  <c r="S17" i="1"/>
  <c r="AC16" i="1"/>
  <c r="AB16" i="1"/>
  <c r="AA16" i="1"/>
  <c r="Z16" i="1"/>
  <c r="S16" i="1" s="1"/>
  <c r="AC15" i="1"/>
  <c r="AB15" i="1"/>
  <c r="AA15" i="1"/>
  <c r="Z15" i="1"/>
  <c r="V15" i="1"/>
  <c r="U15" i="1"/>
  <c r="T15" i="1"/>
  <c r="S15" i="1"/>
  <c r="AC14" i="1"/>
  <c r="AB14" i="1"/>
  <c r="AA14" i="1"/>
  <c r="Z14" i="1"/>
  <c r="AC13" i="1"/>
  <c r="V13" i="1" s="1"/>
  <c r="AB13" i="1"/>
  <c r="AA13" i="1"/>
  <c r="Z13" i="1"/>
  <c r="AC12" i="1"/>
  <c r="AB12" i="1"/>
  <c r="AA12" i="1"/>
  <c r="Z12" i="1"/>
  <c r="AC11" i="1"/>
  <c r="AB11" i="1"/>
  <c r="AA11" i="1"/>
  <c r="T11" i="1" s="1"/>
  <c r="Z11" i="1"/>
  <c r="S11" i="1" s="1"/>
  <c r="AA10" i="1"/>
  <c r="Z10" i="1"/>
  <c r="AA9" i="1"/>
  <c r="Z9" i="1"/>
  <c r="AA8" i="1"/>
  <c r="Z8" i="1"/>
  <c r="AA7" i="1"/>
  <c r="Z7" i="1"/>
  <c r="S7" i="1"/>
  <c r="AA6" i="1"/>
  <c r="Z6" i="1"/>
  <c r="AA5" i="1"/>
  <c r="Z5" i="1"/>
  <c r="AA4" i="1"/>
  <c r="Z4" i="1"/>
  <c r="AA3" i="1"/>
  <c r="Z3" i="1"/>
  <c r="S3" i="1"/>
  <c r="S8" i="1" l="1"/>
  <c r="T13" i="1"/>
  <c r="U18" i="1"/>
  <c r="V19" i="1"/>
  <c r="U16" i="1"/>
  <c r="T19" i="1"/>
  <c r="U23" i="1"/>
  <c r="V25" i="1"/>
  <c r="T9" i="1"/>
  <c r="T12" i="1"/>
  <c r="U22" i="1"/>
  <c r="U24" i="1"/>
  <c r="S6" i="1"/>
  <c r="S12" i="1"/>
  <c r="T6" i="1"/>
  <c r="T7" i="1"/>
  <c r="V12" i="1"/>
  <c r="U14" i="1"/>
  <c r="V22" i="1"/>
  <c r="S4" i="1"/>
  <c r="T5" i="1"/>
  <c r="U12" i="1"/>
  <c r="V18" i="1"/>
  <c r="U11" i="1"/>
  <c r="U13" i="1"/>
  <c r="T18" i="1"/>
  <c r="U19" i="1"/>
  <c r="T22" i="1"/>
  <c r="S14" i="1"/>
  <c r="S10" i="1"/>
  <c r="S23" i="1"/>
  <c r="T3" i="1"/>
  <c r="S9" i="1"/>
  <c r="T10" i="1"/>
  <c r="V11" i="1"/>
  <c r="V14" i="1"/>
  <c r="V16" i="1"/>
  <c r="T23" i="1"/>
  <c r="T24" i="1"/>
  <c r="S5" i="1"/>
  <c r="T8" i="1"/>
  <c r="S13" i="1"/>
  <c r="T14" i="1"/>
  <c r="T16" i="1"/>
  <c r="V23" i="1"/>
  <c r="T25" i="1"/>
  <c r="T4" i="1"/>
  <c r="P132" i="1"/>
  <c r="P131" i="1"/>
  <c r="P130" i="1"/>
  <c r="P129" i="1"/>
  <c r="P128" i="1"/>
  <c r="P127" i="1"/>
  <c r="P126" i="1"/>
  <c r="P125" i="1"/>
  <c r="P13" i="1" l="1"/>
  <c r="P14" i="1"/>
  <c r="P134" i="1"/>
  <c r="P10" i="1" l="1"/>
  <c r="P11" i="1" l="1"/>
  <c r="P12" i="1"/>
  <c r="P9" i="1"/>
  <c r="P6" i="1"/>
  <c r="P3" i="1"/>
  <c r="P4" i="1"/>
  <c r="P5" i="1"/>
  <c r="P7" i="1"/>
  <c r="P8" i="1"/>
</calcChain>
</file>

<file path=xl/sharedStrings.xml><?xml version="1.0" encoding="utf-8"?>
<sst xmlns="http://schemas.openxmlformats.org/spreadsheetml/2006/main" count="1002" uniqueCount="109">
  <si>
    <t>氏名</t>
    <rPh sb="0" eb="2">
      <t>シメイ</t>
    </rPh>
    <phoneticPr fontId="4"/>
  </si>
  <si>
    <t>順位</t>
    <rPh sb="0" eb="2">
      <t>ジュンイ</t>
    </rPh>
    <phoneticPr fontId="4"/>
  </si>
  <si>
    <t>№</t>
    <phoneticPr fontId="4"/>
  </si>
  <si>
    <t>距離</t>
    <rPh sb="0" eb="2">
      <t>キョリ</t>
    </rPh>
    <phoneticPr fontId="4"/>
  </si>
  <si>
    <t>種目</t>
    <rPh sb="0" eb="2">
      <t>シュモク</t>
    </rPh>
    <phoneticPr fontId="4"/>
  </si>
  <si>
    <t>エントリー
タイム</t>
    <phoneticPr fontId="4"/>
  </si>
  <si>
    <t>組</t>
    <rPh sb="0" eb="1">
      <t>クミ</t>
    </rPh>
    <phoneticPr fontId="4"/>
  </si>
  <si>
    <t>スタート
反応</t>
    <rPh sb="5" eb="7">
      <t>ハンノウ</t>
    </rPh>
    <phoneticPr fontId="4"/>
  </si>
  <si>
    <t>リレー
個人記録</t>
    <rPh sb="4" eb="6">
      <t>コジン</t>
    </rPh>
    <rPh sb="6" eb="8">
      <t>キロク</t>
    </rPh>
    <phoneticPr fontId="4"/>
  </si>
  <si>
    <t>参加数</t>
    <rPh sb="0" eb="3">
      <t>サンカスウ</t>
    </rPh>
    <phoneticPr fontId="4"/>
  </si>
  <si>
    <t>ラップ①</t>
    <phoneticPr fontId="4"/>
  </si>
  <si>
    <t>ラップ②</t>
    <phoneticPr fontId="4"/>
  </si>
  <si>
    <t>ラップ③</t>
    <phoneticPr fontId="4"/>
  </si>
  <si>
    <t>ラップ④</t>
    <phoneticPr fontId="4"/>
  </si>
  <si>
    <t>*</t>
    <phoneticPr fontId="4"/>
  </si>
  <si>
    <t>自</t>
    <rPh sb="0" eb="1">
      <t>ジ</t>
    </rPh>
    <phoneticPr fontId="4"/>
  </si>
  <si>
    <t>FR</t>
    <phoneticPr fontId="4"/>
  </si>
  <si>
    <t>背</t>
    <rPh sb="0" eb="1">
      <t>セ</t>
    </rPh>
    <phoneticPr fontId="4"/>
  </si>
  <si>
    <t>MR</t>
    <phoneticPr fontId="4"/>
  </si>
  <si>
    <t>*</t>
    <phoneticPr fontId="4"/>
  </si>
  <si>
    <t>*</t>
    <phoneticPr fontId="3"/>
  </si>
  <si>
    <t>平</t>
    <rPh sb="0" eb="1">
      <t>ヒラ</t>
    </rPh>
    <phoneticPr fontId="3"/>
  </si>
  <si>
    <t>バ</t>
    <phoneticPr fontId="3"/>
  </si>
  <si>
    <t>自</t>
    <rPh sb="0" eb="1">
      <t>ジ</t>
    </rPh>
    <phoneticPr fontId="3"/>
  </si>
  <si>
    <t>長藤繁樹</t>
    <rPh sb="0" eb="2">
      <t>ナガフジ</t>
    </rPh>
    <rPh sb="2" eb="4">
      <t>シゲキ</t>
    </rPh>
    <phoneticPr fontId="3"/>
  </si>
  <si>
    <t>大谷絵理子</t>
    <rPh sb="0" eb="2">
      <t>オオタニ</t>
    </rPh>
    <rPh sb="2" eb="3">
      <t>エ</t>
    </rPh>
    <rPh sb="3" eb="5">
      <t>リコ</t>
    </rPh>
    <phoneticPr fontId="3"/>
  </si>
  <si>
    <t>岡田美佐子</t>
    <rPh sb="0" eb="2">
      <t>オカダ</t>
    </rPh>
    <rPh sb="2" eb="5">
      <t>ミサコ</t>
    </rPh>
    <phoneticPr fontId="3"/>
  </si>
  <si>
    <t>鈴木康弘</t>
    <rPh sb="0" eb="2">
      <t>スズキ</t>
    </rPh>
    <rPh sb="2" eb="4">
      <t>ヤスヒロ</t>
    </rPh>
    <phoneticPr fontId="3"/>
  </si>
  <si>
    <t>間宮智子</t>
    <rPh sb="0" eb="2">
      <t>マミヤ</t>
    </rPh>
    <rPh sb="2" eb="4">
      <t>トモコ</t>
    </rPh>
    <phoneticPr fontId="3"/>
  </si>
  <si>
    <t>冨永えみ</t>
    <rPh sb="0" eb="2">
      <t>トミナガ</t>
    </rPh>
    <phoneticPr fontId="3"/>
  </si>
  <si>
    <t>金子孝徳</t>
    <rPh sb="0" eb="2">
      <t>カネコ</t>
    </rPh>
    <rPh sb="2" eb="4">
      <t>タカノリ</t>
    </rPh>
    <phoneticPr fontId="3"/>
  </si>
  <si>
    <t>棄権
変更</t>
    <rPh sb="0" eb="2">
      <t>キケン</t>
    </rPh>
    <rPh sb="3" eb="5">
      <t>ヘンコウ</t>
    </rPh>
    <phoneticPr fontId="3"/>
  </si>
  <si>
    <t>□</t>
    <phoneticPr fontId="3"/>
  </si>
  <si>
    <t>大場勝輝</t>
    <rPh sb="0" eb="2">
      <t>オオバ</t>
    </rPh>
    <rPh sb="2" eb="3">
      <t>カツ</t>
    </rPh>
    <rPh sb="3" eb="4">
      <t>カガヤ</t>
    </rPh>
    <phoneticPr fontId="3"/>
  </si>
  <si>
    <t>海瀬剛</t>
    <rPh sb="0" eb="2">
      <t>カイセ</t>
    </rPh>
    <rPh sb="2" eb="3">
      <t>ツヨシ</t>
    </rPh>
    <phoneticPr fontId="3"/>
  </si>
  <si>
    <t>届 □</t>
    <rPh sb="0" eb="1">
      <t>トドケ</t>
    </rPh>
    <phoneticPr fontId="3"/>
  </si>
  <si>
    <t>有 □</t>
    <rPh sb="0" eb="1">
      <t>アリ</t>
    </rPh>
    <phoneticPr fontId="3"/>
  </si>
  <si>
    <t>変 更</t>
    <rPh sb="0" eb="1">
      <t>ヘン</t>
    </rPh>
    <rPh sb="2" eb="3">
      <t>サラ</t>
    </rPh>
    <phoneticPr fontId="3"/>
  </si>
  <si>
    <t>※棄権の場合→「□」にチェック／リレー変更の場合→「有 □」にチェック、変更届提出後「届 □」にチェック</t>
    <rPh sb="1" eb="3">
      <t>キケン</t>
    </rPh>
    <rPh sb="4" eb="6">
      <t>バアイ</t>
    </rPh>
    <rPh sb="19" eb="21">
      <t>ヘンコウ</t>
    </rPh>
    <rPh sb="22" eb="24">
      <t>バアイ</t>
    </rPh>
    <rPh sb="26" eb="27">
      <t>アリ</t>
    </rPh>
    <rPh sb="36" eb="38">
      <t>ヘンコウ</t>
    </rPh>
    <rPh sb="38" eb="39">
      <t>トド</t>
    </rPh>
    <rPh sb="39" eb="41">
      <t>テイシュツ</t>
    </rPh>
    <rPh sb="41" eb="42">
      <t>ゴ</t>
    </rPh>
    <rPh sb="43" eb="44">
      <t>トドケ</t>
    </rPh>
    <phoneticPr fontId="3"/>
  </si>
  <si>
    <t>25m</t>
    <phoneticPr fontId="4"/>
  </si>
  <si>
    <t>50m</t>
    <phoneticPr fontId="4"/>
  </si>
  <si>
    <t>75m</t>
    <phoneticPr fontId="4"/>
  </si>
  <si>
    <t>100m</t>
    <phoneticPr fontId="4"/>
  </si>
  <si>
    <t>区分</t>
    <rPh sb="0" eb="2">
      <t>クブン</t>
    </rPh>
    <phoneticPr fontId="3"/>
  </si>
  <si>
    <t>年齢別</t>
    <rPh sb="0" eb="2">
      <t>ネンレイ</t>
    </rPh>
    <rPh sb="2" eb="3">
      <t>ベツ</t>
    </rPh>
    <phoneticPr fontId="3"/>
  </si>
  <si>
    <t>一般
女子</t>
    <rPh sb="0" eb="2">
      <t>イッパン</t>
    </rPh>
    <rPh sb="3" eb="5">
      <t>ジョシ</t>
    </rPh>
    <phoneticPr fontId="3"/>
  </si>
  <si>
    <t>一般
男子</t>
    <rPh sb="3" eb="5">
      <t>ダンシ</t>
    </rPh>
    <phoneticPr fontId="3"/>
  </si>
  <si>
    <t>永沼信二</t>
    <rPh sb="0" eb="2">
      <t>ナガヌマ</t>
    </rPh>
    <rPh sb="2" eb="4">
      <t>シンジ</t>
    </rPh>
    <phoneticPr fontId="3"/>
  </si>
  <si>
    <t>谷口達哉</t>
    <rPh sb="0" eb="2">
      <t>タニグチ</t>
    </rPh>
    <rPh sb="2" eb="4">
      <t>タツヤ</t>
    </rPh>
    <phoneticPr fontId="3"/>
  </si>
  <si>
    <t>野崎直人</t>
    <rPh sb="0" eb="2">
      <t>ノザキ</t>
    </rPh>
    <rPh sb="2" eb="4">
      <t>ナオト</t>
    </rPh>
    <phoneticPr fontId="3"/>
  </si>
  <si>
    <t>鈴木淳</t>
    <rPh sb="0" eb="2">
      <t>スズキ</t>
    </rPh>
    <rPh sb="2" eb="3">
      <t>アツシ</t>
    </rPh>
    <phoneticPr fontId="3"/>
  </si>
  <si>
    <t>毛利厚</t>
    <rPh sb="0" eb="2">
      <t>モウリ</t>
    </rPh>
    <rPh sb="2" eb="3">
      <t>アツシ</t>
    </rPh>
    <phoneticPr fontId="3"/>
  </si>
  <si>
    <t>新倉樹</t>
    <rPh sb="0" eb="2">
      <t>ニイクラ</t>
    </rPh>
    <rPh sb="2" eb="3">
      <t>ジュ</t>
    </rPh>
    <phoneticPr fontId="3"/>
  </si>
  <si>
    <t>落合美穂</t>
    <rPh sb="0" eb="2">
      <t>オチアイ</t>
    </rPh>
    <rPh sb="2" eb="4">
      <t>ミホ</t>
    </rPh>
    <phoneticPr fontId="3"/>
  </si>
  <si>
    <t>一般
女子</t>
    <phoneticPr fontId="3"/>
  </si>
  <si>
    <t>一般
女子</t>
    <rPh sb="3" eb="5">
      <t>ジョシ</t>
    </rPh>
    <phoneticPr fontId="3"/>
  </si>
  <si>
    <t>バ</t>
    <phoneticPr fontId="3"/>
  </si>
  <si>
    <t>一般
男子</t>
    <rPh sb="0" eb="2">
      <t>イッパン</t>
    </rPh>
    <rPh sb="3" eb="5">
      <t>ダンシ</t>
    </rPh>
    <phoneticPr fontId="3"/>
  </si>
  <si>
    <t>30～
39歳</t>
    <rPh sb="6" eb="7">
      <t>サイ</t>
    </rPh>
    <phoneticPr fontId="3"/>
  </si>
  <si>
    <t>梅本葉月</t>
    <rPh sb="0" eb="2">
      <t>ウメモト</t>
    </rPh>
    <rPh sb="2" eb="3">
      <t>ハ</t>
    </rPh>
    <rPh sb="3" eb="4">
      <t>ツキ</t>
    </rPh>
    <phoneticPr fontId="3"/>
  </si>
  <si>
    <t>一般
男子</t>
    <phoneticPr fontId="3"/>
  </si>
  <si>
    <t>自</t>
    <rPh sb="0" eb="1">
      <t>ジ</t>
    </rPh>
    <phoneticPr fontId="3"/>
  </si>
  <si>
    <t>漆山明</t>
    <rPh sb="0" eb="2">
      <t>ウルシヤマ</t>
    </rPh>
    <rPh sb="2" eb="3">
      <t>アキラ</t>
    </rPh>
    <phoneticPr fontId="3"/>
  </si>
  <si>
    <t>大場勝輝</t>
    <rPh sb="0" eb="2">
      <t>オオバ</t>
    </rPh>
    <rPh sb="2" eb="4">
      <t>カツアキ</t>
    </rPh>
    <phoneticPr fontId="3"/>
  </si>
  <si>
    <t>40～
49歳</t>
    <rPh sb="6" eb="7">
      <t>サイ</t>
    </rPh>
    <phoneticPr fontId="3"/>
  </si>
  <si>
    <t>佐々木康成</t>
    <rPh sb="0" eb="3">
      <t>ササキ</t>
    </rPh>
    <rPh sb="3" eb="5">
      <t>ヤスナリ</t>
    </rPh>
    <phoneticPr fontId="3"/>
  </si>
  <si>
    <t>臼井宏一</t>
    <rPh sb="0" eb="2">
      <t>ウスイ</t>
    </rPh>
    <rPh sb="2" eb="4">
      <t>ヒロカズ</t>
    </rPh>
    <phoneticPr fontId="3"/>
  </si>
  <si>
    <t>50歳
以上</t>
    <rPh sb="2" eb="3">
      <t>サイ</t>
    </rPh>
    <rPh sb="4" eb="6">
      <t>イジョウ</t>
    </rPh>
    <phoneticPr fontId="3"/>
  </si>
  <si>
    <t>白川敦</t>
    <rPh sb="0" eb="2">
      <t>シラカワ</t>
    </rPh>
    <rPh sb="2" eb="3">
      <t>アツシ</t>
    </rPh>
    <phoneticPr fontId="3"/>
  </si>
  <si>
    <t>直井亨</t>
    <rPh sb="0" eb="2">
      <t>ナオイ</t>
    </rPh>
    <rPh sb="2" eb="3">
      <t>トオル</t>
    </rPh>
    <phoneticPr fontId="3"/>
  </si>
  <si>
    <t>40～
49歳</t>
    <phoneticPr fontId="3"/>
  </si>
  <si>
    <t>辻真基</t>
    <rPh sb="0" eb="1">
      <t>ツジ</t>
    </rPh>
    <rPh sb="1" eb="3">
      <t>マキ</t>
    </rPh>
    <phoneticPr fontId="3"/>
  </si>
  <si>
    <t>バ</t>
    <phoneticPr fontId="3"/>
  </si>
  <si>
    <t>個メ</t>
    <rPh sb="0" eb="1">
      <t>コ</t>
    </rPh>
    <phoneticPr fontId="3"/>
  </si>
  <si>
    <t>一般
女子</t>
    <phoneticPr fontId="3"/>
  </si>
  <si>
    <t>30～
39歳</t>
    <phoneticPr fontId="3"/>
  </si>
  <si>
    <t>山崎絵里</t>
    <rPh sb="0" eb="2">
      <t>ヤマザキ</t>
    </rPh>
    <rPh sb="2" eb="4">
      <t>エリ</t>
    </rPh>
    <phoneticPr fontId="3"/>
  </si>
  <si>
    <t>谷中良子</t>
    <rPh sb="0" eb="2">
      <t>ヤナカ</t>
    </rPh>
    <rPh sb="2" eb="4">
      <t>リョウコ</t>
    </rPh>
    <phoneticPr fontId="3"/>
  </si>
  <si>
    <t>木川幹雄</t>
    <rPh sb="0" eb="2">
      <t>キガワ</t>
    </rPh>
    <rPh sb="2" eb="4">
      <t>ミキオ</t>
    </rPh>
    <phoneticPr fontId="3"/>
  </si>
  <si>
    <t>レーン</t>
    <phoneticPr fontId="4"/>
  </si>
  <si>
    <t>□</t>
    <phoneticPr fontId="3"/>
  </si>
  <si>
    <t>□</t>
    <phoneticPr fontId="3"/>
  </si>
  <si>
    <t>尼崎弘之</t>
    <rPh sb="0" eb="1">
      <t>アマ</t>
    </rPh>
    <rPh sb="1" eb="2">
      <t>ザキ</t>
    </rPh>
    <rPh sb="2" eb="4">
      <t>ヒロユキ</t>
    </rPh>
    <phoneticPr fontId="3"/>
  </si>
  <si>
    <t>バ</t>
    <phoneticPr fontId="3"/>
  </si>
  <si>
    <t>目標タイム</t>
    <rPh sb="0" eb="2">
      <t>モクヒョウ</t>
    </rPh>
    <phoneticPr fontId="4"/>
  </si>
  <si>
    <t>2017　東京都実業団</t>
    <rPh sb="5" eb="7">
      <t>トウキョウ</t>
    </rPh>
    <rPh sb="7" eb="8">
      <t>ト</t>
    </rPh>
    <rPh sb="8" eb="11">
      <t>ジツギョウダン</t>
    </rPh>
    <phoneticPr fontId="4"/>
  </si>
  <si>
    <t>浅井和弘</t>
    <rPh sb="0" eb="2">
      <t>アサイ</t>
    </rPh>
    <rPh sb="2" eb="4">
      <t>カズヒロ</t>
    </rPh>
    <phoneticPr fontId="3"/>
  </si>
  <si>
    <t>荒翔太</t>
    <rPh sb="0" eb="1">
      <t>アラ</t>
    </rPh>
    <rPh sb="1" eb="3">
      <t>ショウタ</t>
    </rPh>
    <phoneticPr fontId="3"/>
  </si>
  <si>
    <t>漆間誠一</t>
    <rPh sb="0" eb="2">
      <t>ウルシマ</t>
    </rPh>
    <rPh sb="2" eb="4">
      <t>セイイチ</t>
    </rPh>
    <phoneticPr fontId="3"/>
  </si>
  <si>
    <t>梶沼正義</t>
    <rPh sb="0" eb="1">
      <t>カジ</t>
    </rPh>
    <rPh sb="1" eb="2">
      <t>ヌマ</t>
    </rPh>
    <rPh sb="2" eb="4">
      <t>マサヨシ</t>
    </rPh>
    <phoneticPr fontId="3"/>
  </si>
  <si>
    <t>松原悠</t>
    <rPh sb="0" eb="2">
      <t>マツバラ</t>
    </rPh>
    <rPh sb="2" eb="3">
      <t>ユウ</t>
    </rPh>
    <phoneticPr fontId="3"/>
  </si>
  <si>
    <t>福原梨紗</t>
    <rPh sb="0" eb="2">
      <t>フクハラ</t>
    </rPh>
    <rPh sb="2" eb="4">
      <t>リサ</t>
    </rPh>
    <phoneticPr fontId="3"/>
  </si>
  <si>
    <t>白井克尚</t>
    <rPh sb="0" eb="2">
      <t>シロイ</t>
    </rPh>
    <rPh sb="2" eb="3">
      <t>カツ</t>
    </rPh>
    <rPh sb="3" eb="4">
      <t>ナオ</t>
    </rPh>
    <phoneticPr fontId="3"/>
  </si>
  <si>
    <t>*</t>
  </si>
  <si>
    <t>*</t>
    <phoneticPr fontId="4"/>
  </si>
  <si>
    <t>直決</t>
    <rPh sb="0" eb="1">
      <t>ナオ</t>
    </rPh>
    <rPh sb="1" eb="2">
      <t>ケツ</t>
    </rPh>
    <phoneticPr fontId="3"/>
  </si>
  <si>
    <t>直決</t>
    <rPh sb="0" eb="1">
      <t>チョク</t>
    </rPh>
    <rPh sb="1" eb="2">
      <t>ケツ</t>
    </rPh>
    <phoneticPr fontId="3"/>
  </si>
  <si>
    <t>☑</t>
    <phoneticPr fontId="3"/>
  </si>
  <si>
    <t>☑</t>
    <phoneticPr fontId="3"/>
  </si>
  <si>
    <t>バ</t>
    <phoneticPr fontId="3"/>
  </si>
  <si>
    <t>毛利美也子</t>
    <rPh sb="0" eb="2">
      <t>モウリ</t>
    </rPh>
    <rPh sb="2" eb="5">
      <t>ミヤコ</t>
    </rPh>
    <phoneticPr fontId="3"/>
  </si>
  <si>
    <t>梶沼正義</t>
    <rPh sb="0" eb="1">
      <t>カジ</t>
    </rPh>
    <rPh sb="1" eb="2">
      <t>ヌマ</t>
    </rPh>
    <rPh sb="2" eb="4">
      <t>マサヨシ</t>
    </rPh>
    <phoneticPr fontId="3"/>
  </si>
  <si>
    <t>失格</t>
    <rPh sb="0" eb="2">
      <t>シッカク</t>
    </rPh>
    <phoneticPr fontId="3"/>
  </si>
  <si>
    <t>×</t>
    <phoneticPr fontId="3"/>
  </si>
  <si>
    <t>○</t>
    <phoneticPr fontId="3"/>
  </si>
  <si>
    <t>×</t>
    <phoneticPr fontId="3"/>
  </si>
  <si>
    <t>○</t>
    <phoneticPr fontId="3"/>
  </si>
  <si>
    <t>目標タイム達成状況</t>
    <rPh sb="0" eb="2">
      <t>モクヒョウ</t>
    </rPh>
    <rPh sb="5" eb="7">
      <t>タッセイ</t>
    </rPh>
    <rPh sb="7" eb="9">
      <t>ジョウキョウ</t>
    </rPh>
    <phoneticPr fontId="3"/>
  </si>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</sst>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Red]\(0.0\)"/>
    <numFmt numFmtId="177" formatCode="0.00_);[Red]\(0.00\)"/>
  </numFmts>
  <fonts count="10" x14ac:knownFonts="1">
    <font>
      <sz val="11"/>
      <color theme="1"/>
      <name val="ＭＳ Ｐゴシック"/>
      <family val="2"/>
      <charset val="128"/>
      <scheme val="minor"/>
    </font>
    <font>
      <sz val="11"/>
      <color theme="1"/>
      <name val="ＭＳ Ｐゴシック"/>
      <family val="2"/>
      <charset val="128"/>
      <scheme val="minor"/>
    </font>
    <font>
      <sz val="12"/>
      <name val="HG丸ｺﾞｼｯｸM-PRO"/>
      <family val="3"/>
      <charset val="128"/>
    </font>
    <font>
      <sz val="6"/>
      <name val="ＭＳ Ｐゴシック"/>
      <family val="2"/>
      <charset val="128"/>
      <scheme val="minor"/>
    </font>
    <font>
      <sz val="6"/>
      <name val="ＭＳ Ｐゴシック"/>
      <family val="3"/>
      <charset val="128"/>
    </font>
    <font>
      <sz val="8"/>
      <name val="HG丸ｺﾞｼｯｸM-PRO"/>
      <family val="3"/>
      <charset val="128"/>
    </font>
    <font>
      <strike/>
      <sz val="12"/>
      <name val="HG丸ｺﾞｼｯｸM-PRO"/>
      <family val="3"/>
      <charset val="128"/>
    </font>
    <font>
      <sz val="10"/>
      <name val="ＭＳ 明朝"/>
      <family val="1"/>
      <charset val="128"/>
    </font>
    <font>
      <b/>
      <sz val="12"/>
      <name val="HG丸ｺﾞｼｯｸM-PRO"/>
      <family val="3"/>
      <charset val="128"/>
    </font>
    <font>
      <sz val="10"/>
      <name val="HG丸ｺﾞｼｯｸM-PRO"/>
      <family val="3"/>
      <charset val="128"/>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99">
    <border>
      <left/>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top/>
      <bottom/>
      <diagonal/>
    </border>
    <border>
      <left style="medium">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medium">
        <color indexed="64"/>
      </left>
      <right style="thin">
        <color indexed="64"/>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double">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style="hair">
        <color indexed="64"/>
      </bottom>
      <diagonal/>
    </border>
    <border>
      <left/>
      <right/>
      <top style="hair">
        <color indexed="64"/>
      </top>
      <bottom/>
      <diagonal/>
    </border>
    <border>
      <left/>
      <right/>
      <top style="hair">
        <color indexed="64"/>
      </top>
      <bottom style="thin">
        <color indexed="64"/>
      </bottom>
      <diagonal/>
    </border>
    <border>
      <left/>
      <right/>
      <top/>
      <bottom style="thin">
        <color indexed="64"/>
      </bottom>
      <diagonal/>
    </border>
    <border>
      <left style="hair">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hair">
        <color indexed="64"/>
      </left>
      <right/>
      <top style="thin">
        <color indexed="64"/>
      </top>
      <bottom/>
      <diagonal/>
    </border>
    <border>
      <left style="thin">
        <color indexed="64"/>
      </left>
      <right style="thin">
        <color indexed="64"/>
      </right>
      <top style="double">
        <color indexed="64"/>
      </top>
      <bottom/>
      <diagonal/>
    </border>
    <border>
      <left style="thin">
        <color indexed="64"/>
      </left>
      <right style="hair">
        <color indexed="64"/>
      </right>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style="hair">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diagonal/>
    </border>
    <border>
      <left style="hair">
        <color indexed="64"/>
      </left>
      <right style="hair">
        <color indexed="64"/>
      </right>
      <top style="thin">
        <color indexed="64"/>
      </top>
      <bottom/>
      <diagonal/>
    </border>
    <border>
      <left/>
      <right/>
      <top/>
      <bottom style="hair">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diagonal/>
    </border>
    <border>
      <left/>
      <right style="hair">
        <color indexed="64"/>
      </right>
      <top style="thin">
        <color indexed="64"/>
      </top>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hair">
        <color indexed="64"/>
      </top>
      <bottom/>
      <diagonal/>
    </border>
    <border>
      <left style="hair">
        <color indexed="64"/>
      </left>
      <right/>
      <top style="hair">
        <color indexed="64"/>
      </top>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style="thin">
        <color indexed="64"/>
      </left>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9" fontId="1" fillId="0" borderId="0" applyFont="0" applyFill="0" applyBorder="0" applyAlignment="0" applyProtection="0">
      <alignment vertical="center"/>
    </xf>
  </cellStyleXfs>
  <cellXfs count="369">
    <xf numFmtId="0" fontId="0" fillId="0" borderId="0" xfId="0">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shrinkToFit="1"/>
    </xf>
    <xf numFmtId="38" fontId="2" fillId="0" borderId="0" xfId="1" applyFont="1" applyFill="1" applyBorder="1" applyAlignment="1">
      <alignment horizontal="center" vertical="center"/>
    </xf>
    <xf numFmtId="177" fontId="2" fillId="0" borderId="0" xfId="0" applyNumberFormat="1" applyFont="1" applyFill="1" applyBorder="1" applyAlignment="1">
      <alignment horizontal="center" vertical="center" shrinkToFit="1"/>
    </xf>
    <xf numFmtId="177" fontId="2" fillId="0" borderId="0" xfId="0" applyNumberFormat="1" applyFont="1" applyFill="1" applyBorder="1" applyAlignment="1">
      <alignment horizontal="center" vertical="center"/>
    </xf>
    <xf numFmtId="38" fontId="2" fillId="0" borderId="0" xfId="1" applyFont="1" applyFill="1" applyBorder="1" applyAlignment="1">
      <alignment horizontal="center" vertical="center" shrinkToFit="1"/>
    </xf>
    <xf numFmtId="176" fontId="2" fillId="0" borderId="0" xfId="0" applyNumberFormat="1" applyFont="1" applyFill="1" applyBorder="1" applyAlignment="1">
      <alignment horizontal="center" vertical="center" shrinkToFit="1"/>
    </xf>
    <xf numFmtId="177" fontId="2" fillId="0" borderId="0" xfId="1" applyNumberFormat="1" applyFont="1" applyFill="1" applyBorder="1" applyAlignment="1">
      <alignment horizontal="center" vertical="center" shrinkToFit="1"/>
    </xf>
    <xf numFmtId="177" fontId="2" fillId="0" borderId="13" xfId="0" applyNumberFormat="1" applyFont="1" applyFill="1" applyBorder="1" applyAlignment="1">
      <alignment horizontal="center" vertical="center" shrinkToFit="1"/>
    </xf>
    <xf numFmtId="177" fontId="2" fillId="0" borderId="11" xfId="0" applyNumberFormat="1" applyFont="1" applyFill="1" applyBorder="1" applyAlignment="1">
      <alignment horizontal="center" vertical="center" shrinkToFit="1"/>
    </xf>
    <xf numFmtId="177" fontId="2" fillId="0" borderId="9" xfId="0" applyNumberFormat="1" applyFont="1" applyFill="1" applyBorder="1" applyAlignment="1">
      <alignment horizontal="center" vertical="center" shrinkToFit="1"/>
    </xf>
    <xf numFmtId="177" fontId="2" fillId="0" borderId="12" xfId="0" applyNumberFormat="1" applyFont="1" applyFill="1" applyBorder="1" applyAlignment="1">
      <alignment horizontal="center" vertical="center" shrinkToFit="1"/>
    </xf>
    <xf numFmtId="177" fontId="2" fillId="0" borderId="10" xfId="0" applyNumberFormat="1" applyFont="1" applyFill="1" applyBorder="1" applyAlignment="1">
      <alignment horizontal="center" vertical="center" shrinkToFit="1"/>
    </xf>
    <xf numFmtId="177" fontId="2" fillId="0" borderId="19" xfId="0" applyNumberFormat="1" applyFont="1" applyFill="1" applyBorder="1" applyAlignment="1">
      <alignment horizontal="center" vertical="center" shrinkToFit="1"/>
    </xf>
    <xf numFmtId="177" fontId="2" fillId="0" borderId="17" xfId="0" applyNumberFormat="1" applyFont="1" applyFill="1" applyBorder="1" applyAlignment="1">
      <alignment horizontal="center" vertical="center" shrinkToFit="1"/>
    </xf>
    <xf numFmtId="177" fontId="2" fillId="0" borderId="15" xfId="0" applyNumberFormat="1" applyFont="1" applyFill="1" applyBorder="1" applyAlignment="1">
      <alignment horizontal="center" vertical="center" shrinkToFit="1"/>
    </xf>
    <xf numFmtId="177" fontId="2" fillId="0" borderId="18" xfId="0" applyNumberFormat="1" applyFont="1" applyFill="1" applyBorder="1" applyAlignment="1">
      <alignment horizontal="center" vertical="center" shrinkToFit="1"/>
    </xf>
    <xf numFmtId="177" fontId="2" fillId="0" borderId="16" xfId="0" applyNumberFormat="1" applyFont="1" applyFill="1" applyBorder="1" applyAlignment="1">
      <alignment horizontal="center" vertical="center" shrinkToFit="1"/>
    </xf>
    <xf numFmtId="0" fontId="2" fillId="0" borderId="0" xfId="0" applyFont="1" applyFill="1" applyBorder="1" applyAlignment="1">
      <alignment horizontal="left" vertical="center" shrinkToFit="1"/>
    </xf>
    <xf numFmtId="177" fontId="2" fillId="0" borderId="6" xfId="0" applyNumberFormat="1" applyFont="1" applyFill="1" applyBorder="1" applyAlignment="1">
      <alignment horizontal="center" vertical="center" shrinkToFit="1"/>
    </xf>
    <xf numFmtId="176" fontId="6" fillId="0" borderId="0" xfId="0" applyNumberFormat="1" applyFont="1" applyFill="1" applyBorder="1" applyAlignment="1">
      <alignment horizontal="center" vertical="center" shrinkToFit="1"/>
    </xf>
    <xf numFmtId="177" fontId="2" fillId="0" borderId="1" xfId="0" applyNumberFormat="1" applyFont="1" applyFill="1" applyBorder="1" applyAlignment="1">
      <alignment horizontal="center" vertical="center" shrinkToFit="1"/>
    </xf>
    <xf numFmtId="177" fontId="2" fillId="0" borderId="0" xfId="1" applyNumberFormat="1" applyFont="1" applyFill="1" applyBorder="1" applyAlignment="1">
      <alignment horizontal="center" vertical="center"/>
    </xf>
    <xf numFmtId="176" fontId="2" fillId="0" borderId="0" xfId="0" quotePrefix="1" applyNumberFormat="1" applyFont="1" applyFill="1" applyBorder="1" applyAlignment="1">
      <alignment horizontal="center" vertical="center" shrinkToFit="1"/>
    </xf>
    <xf numFmtId="38" fontId="5" fillId="0" borderId="0" xfId="1" applyFont="1" applyFill="1" applyBorder="1" applyAlignment="1">
      <alignment horizontal="center" vertical="center"/>
    </xf>
    <xf numFmtId="38" fontId="5" fillId="0" borderId="0" xfId="1" applyFont="1" applyFill="1" applyBorder="1" applyAlignment="1">
      <alignment horizontal="center" vertical="center" shrinkToFi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shrinkToFit="1"/>
    </xf>
    <xf numFmtId="0" fontId="8" fillId="0" borderId="0" xfId="0" applyFont="1" applyFill="1" applyBorder="1" applyAlignment="1">
      <alignment horizontal="left" vertical="center"/>
    </xf>
    <xf numFmtId="38" fontId="8" fillId="0" borderId="0" xfId="1" applyFont="1" applyFill="1" applyBorder="1" applyAlignment="1">
      <alignment horizontal="center" vertical="center" shrinkToFit="1"/>
    </xf>
    <xf numFmtId="0" fontId="8" fillId="0" borderId="0" xfId="0" applyFont="1" applyFill="1" applyBorder="1" applyAlignment="1">
      <alignment horizontal="left" vertical="center" shrinkToFit="1"/>
    </xf>
    <xf numFmtId="0" fontId="5" fillId="0" borderId="0" xfId="0" applyFont="1" applyFill="1" applyBorder="1" applyAlignment="1">
      <alignment horizontal="center" vertical="center" wrapText="1" shrinkToFit="1"/>
    </xf>
    <xf numFmtId="0" fontId="5" fillId="0" borderId="0" xfId="0" applyFont="1" applyFill="1" applyBorder="1" applyAlignment="1">
      <alignment horizontal="center" vertical="center"/>
    </xf>
    <xf numFmtId="177" fontId="5" fillId="2" borderId="31" xfId="1" applyNumberFormat="1" applyFont="1" applyFill="1" applyBorder="1" applyAlignment="1">
      <alignment horizontal="center" vertical="center" wrapText="1" shrinkToFit="1"/>
    </xf>
    <xf numFmtId="177" fontId="2" fillId="0" borderId="24" xfId="0" applyNumberFormat="1" applyFont="1" applyFill="1" applyBorder="1" applyAlignment="1">
      <alignment horizontal="center" vertical="center" shrinkToFit="1"/>
    </xf>
    <xf numFmtId="177" fontId="2" fillId="0" borderId="18" xfId="0" applyNumberFormat="1" applyFont="1" applyFill="1" applyBorder="1" applyAlignment="1" applyProtection="1">
      <alignment horizontal="center" vertical="center" shrinkToFit="1"/>
      <protection locked="0"/>
    </xf>
    <xf numFmtId="177" fontId="2" fillId="0" borderId="30" xfId="0" applyNumberFormat="1" applyFont="1" applyFill="1" applyBorder="1" applyAlignment="1">
      <alignment horizontal="center" vertical="center" shrinkToFit="1"/>
    </xf>
    <xf numFmtId="0" fontId="2" fillId="0" borderId="17" xfId="0" applyNumberFormat="1" applyFont="1" applyFill="1" applyBorder="1" applyAlignment="1">
      <alignment horizontal="center" vertical="center" shrinkToFit="1"/>
    </xf>
    <xf numFmtId="0" fontId="2" fillId="0" borderId="11" xfId="0" quotePrefix="1" applyNumberFormat="1" applyFont="1" applyFill="1" applyBorder="1" applyAlignment="1">
      <alignment horizontal="center" vertical="center" shrinkToFit="1"/>
    </xf>
    <xf numFmtId="0" fontId="2" fillId="0" borderId="17" xfId="0" quotePrefix="1" applyNumberFormat="1" applyFont="1" applyFill="1" applyBorder="1" applyAlignment="1">
      <alignment horizontal="center" vertical="center" shrinkToFit="1"/>
    </xf>
    <xf numFmtId="177" fontId="5" fillId="0" borderId="0" xfId="0" applyNumberFormat="1" applyFont="1" applyFill="1" applyBorder="1" applyAlignment="1">
      <alignment horizontal="center" vertical="center" shrinkToFit="1"/>
    </xf>
    <xf numFmtId="0" fontId="2" fillId="0" borderId="0" xfId="0" applyNumberFormat="1" applyFont="1" applyFill="1" applyBorder="1" applyAlignment="1">
      <alignment horizontal="center" vertical="center" shrinkToFit="1"/>
    </xf>
    <xf numFmtId="0" fontId="8" fillId="0" borderId="20" xfId="0" applyFont="1" applyFill="1" applyBorder="1" applyAlignment="1">
      <alignment horizontal="center" vertical="center" shrinkToFit="1"/>
    </xf>
    <xf numFmtId="0" fontId="2" fillId="0" borderId="17" xfId="0" applyNumberFormat="1" applyFont="1" applyFill="1" applyBorder="1" applyAlignment="1">
      <alignment horizontal="center" vertical="center" shrinkToFit="1"/>
    </xf>
    <xf numFmtId="0" fontId="2" fillId="0" borderId="42" xfId="0" applyNumberFormat="1" applyFont="1" applyFill="1" applyBorder="1" applyAlignment="1">
      <alignment horizontal="center" vertical="center" shrinkToFit="1"/>
    </xf>
    <xf numFmtId="0" fontId="2" fillId="0" borderId="40" xfId="0" applyNumberFormat="1" applyFont="1" applyFill="1" applyBorder="1" applyAlignment="1">
      <alignment horizontal="center" vertical="center" shrinkToFit="1"/>
    </xf>
    <xf numFmtId="0" fontId="2" fillId="0" borderId="16" xfId="0" quotePrefix="1" applyNumberFormat="1" applyFont="1" applyFill="1" applyBorder="1" applyAlignment="1">
      <alignment horizontal="center" vertical="center" shrinkToFit="1"/>
    </xf>
    <xf numFmtId="0" fontId="2" fillId="0" borderId="10" xfId="0" quotePrefix="1" applyNumberFormat="1" applyFont="1" applyFill="1" applyBorder="1" applyAlignment="1">
      <alignment horizontal="center" vertical="center" shrinkToFit="1"/>
    </xf>
    <xf numFmtId="0" fontId="2" fillId="0" borderId="16" xfId="0" applyNumberFormat="1" applyFont="1" applyFill="1" applyBorder="1" applyAlignment="1">
      <alignment horizontal="center" vertical="center" shrinkToFit="1"/>
    </xf>
    <xf numFmtId="177" fontId="5" fillId="0" borderId="56" xfId="0" applyNumberFormat="1" applyFont="1" applyFill="1" applyBorder="1" applyAlignment="1">
      <alignment horizontal="center" vertical="center" shrinkToFit="1"/>
    </xf>
    <xf numFmtId="177" fontId="5" fillId="0" borderId="58" xfId="0" applyNumberFormat="1" applyFont="1" applyFill="1" applyBorder="1" applyAlignment="1">
      <alignment horizontal="center" vertical="center" shrinkToFit="1"/>
    </xf>
    <xf numFmtId="0" fontId="8" fillId="0" borderId="53" xfId="0" applyFont="1" applyFill="1" applyBorder="1" applyAlignment="1">
      <alignment horizontal="left" vertical="center" shrinkToFit="1"/>
    </xf>
    <xf numFmtId="0" fontId="8" fillId="0" borderId="65" xfId="0" applyFont="1" applyFill="1" applyBorder="1" applyAlignment="1">
      <alignment horizontal="left" vertical="center" shrinkToFit="1"/>
    </xf>
    <xf numFmtId="0" fontId="8" fillId="0" borderId="54" xfId="0" applyFont="1" applyFill="1" applyBorder="1" applyAlignment="1">
      <alignment horizontal="center" vertical="center" shrinkToFit="1"/>
    </xf>
    <xf numFmtId="0" fontId="8" fillId="0" borderId="55" xfId="0" applyFont="1" applyFill="1" applyBorder="1" applyAlignment="1">
      <alignment horizontal="center" vertical="center" shrinkToFit="1"/>
    </xf>
    <xf numFmtId="0" fontId="2" fillId="0" borderId="62" xfId="0" applyFont="1" applyFill="1" applyBorder="1" applyAlignment="1">
      <alignment horizontal="center" vertical="center" wrapText="1" shrinkToFit="1"/>
    </xf>
    <xf numFmtId="0" fontId="2" fillId="0" borderId="6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3" borderId="53" xfId="0" applyFont="1" applyFill="1" applyBorder="1" applyAlignment="1">
      <alignment horizontal="left" vertical="center" shrinkToFit="1"/>
    </xf>
    <xf numFmtId="0" fontId="2" fillId="3" borderId="11" xfId="0" quotePrefix="1" applyNumberFormat="1" applyFont="1" applyFill="1" applyBorder="1" applyAlignment="1">
      <alignment horizontal="center" vertical="center" shrinkToFit="1"/>
    </xf>
    <xf numFmtId="0" fontId="2" fillId="3" borderId="10" xfId="0" quotePrefix="1" applyNumberFormat="1" applyFont="1" applyFill="1" applyBorder="1" applyAlignment="1">
      <alignment horizontal="center" vertical="center" shrinkToFit="1"/>
    </xf>
    <xf numFmtId="0" fontId="2" fillId="3" borderId="40" xfId="0" applyNumberFormat="1" applyFont="1" applyFill="1" applyBorder="1" applyAlignment="1">
      <alignment horizontal="center" vertical="center" shrinkToFit="1"/>
    </xf>
    <xf numFmtId="177" fontId="2" fillId="3" borderId="13" xfId="0" applyNumberFormat="1" applyFont="1" applyFill="1" applyBorder="1" applyAlignment="1">
      <alignment horizontal="center" vertical="center" shrinkToFit="1"/>
    </xf>
    <xf numFmtId="177" fontId="2" fillId="3" borderId="11" xfId="0" applyNumberFormat="1" applyFont="1" applyFill="1" applyBorder="1" applyAlignment="1">
      <alignment horizontal="center" vertical="center" shrinkToFit="1"/>
    </xf>
    <xf numFmtId="177" fontId="2" fillId="3" borderId="9" xfId="0" applyNumberFormat="1" applyFont="1" applyFill="1" applyBorder="1" applyAlignment="1">
      <alignment horizontal="center" vertical="center" shrinkToFit="1"/>
    </xf>
    <xf numFmtId="177" fontId="2" fillId="3" borderId="12" xfId="0" applyNumberFormat="1" applyFont="1" applyFill="1" applyBorder="1" applyAlignment="1">
      <alignment horizontal="center" vertical="center" shrinkToFit="1"/>
    </xf>
    <xf numFmtId="177" fontId="2" fillId="3" borderId="6" xfId="0" applyNumberFormat="1" applyFont="1" applyFill="1" applyBorder="1" applyAlignment="1">
      <alignment horizontal="center" vertical="center" shrinkToFit="1"/>
    </xf>
    <xf numFmtId="177" fontId="2" fillId="3" borderId="21" xfId="0" applyNumberFormat="1" applyFont="1" applyFill="1" applyBorder="1" applyAlignment="1">
      <alignment horizontal="center" vertical="center" shrinkToFit="1"/>
    </xf>
    <xf numFmtId="0" fontId="8" fillId="3" borderId="65" xfId="0" applyFont="1" applyFill="1" applyBorder="1" applyAlignment="1">
      <alignment horizontal="left" vertical="center" shrinkToFit="1"/>
    </xf>
    <xf numFmtId="0" fontId="2" fillId="3" borderId="17" xfId="0" quotePrefix="1" applyNumberFormat="1" applyFont="1" applyFill="1" applyBorder="1" applyAlignment="1">
      <alignment horizontal="center" vertical="center" shrinkToFit="1"/>
    </xf>
    <xf numFmtId="0" fontId="2" fillId="3" borderId="16" xfId="0" quotePrefix="1" applyNumberFormat="1" applyFont="1" applyFill="1" applyBorder="1" applyAlignment="1">
      <alignment horizontal="center" vertical="center" shrinkToFit="1"/>
    </xf>
    <xf numFmtId="0" fontId="2" fillId="3" borderId="42" xfId="0" applyNumberFormat="1" applyFont="1" applyFill="1" applyBorder="1" applyAlignment="1">
      <alignment horizontal="center" vertical="center" shrinkToFit="1"/>
    </xf>
    <xf numFmtId="177" fontId="2" fillId="3" borderId="19" xfId="0" applyNumberFormat="1" applyFont="1" applyFill="1" applyBorder="1" applyAlignment="1">
      <alignment horizontal="center" vertical="center" shrinkToFit="1"/>
    </xf>
    <xf numFmtId="177" fontId="2" fillId="3" borderId="24" xfId="0" applyNumberFormat="1" applyFont="1" applyFill="1" applyBorder="1" applyAlignment="1">
      <alignment horizontal="center" vertical="center" shrinkToFit="1"/>
    </xf>
    <xf numFmtId="177" fontId="2" fillId="3" borderId="15" xfId="0" applyNumberFormat="1" applyFont="1" applyFill="1" applyBorder="1" applyAlignment="1">
      <alignment horizontal="center" vertical="center" shrinkToFit="1"/>
    </xf>
    <xf numFmtId="177" fontId="2" fillId="3" borderId="30" xfId="0" applyNumberFormat="1" applyFont="1" applyFill="1" applyBorder="1" applyAlignment="1">
      <alignment horizontal="center" vertical="center" shrinkToFit="1"/>
    </xf>
    <xf numFmtId="177" fontId="2" fillId="3" borderId="16" xfId="0" applyNumberFormat="1" applyFont="1" applyFill="1" applyBorder="1" applyAlignment="1">
      <alignment horizontal="center" vertical="center" shrinkToFit="1"/>
    </xf>
    <xf numFmtId="0" fontId="2" fillId="3" borderId="62" xfId="0" applyFont="1" applyFill="1" applyBorder="1" applyAlignment="1">
      <alignment horizontal="center" vertical="center" wrapText="1" shrinkToFit="1"/>
    </xf>
    <xf numFmtId="0" fontId="8" fillId="3" borderId="54" xfId="0" applyFont="1" applyFill="1" applyBorder="1" applyAlignment="1">
      <alignment horizontal="center" vertical="center" shrinkToFit="1"/>
    </xf>
    <xf numFmtId="0" fontId="8" fillId="3" borderId="55" xfId="0" applyFont="1" applyFill="1" applyBorder="1" applyAlignment="1">
      <alignment horizontal="center" vertical="center" shrinkToFit="1"/>
    </xf>
    <xf numFmtId="177" fontId="2" fillId="3" borderId="54" xfId="0" applyNumberFormat="1" applyFont="1" applyFill="1" applyBorder="1" applyAlignment="1">
      <alignment horizontal="center" vertical="center" shrinkToFit="1"/>
    </xf>
    <xf numFmtId="177" fontId="2" fillId="3" borderId="67" xfId="0" applyNumberFormat="1" applyFont="1" applyFill="1" applyBorder="1" applyAlignment="1">
      <alignment horizontal="center" vertical="center" shrinkToFit="1"/>
    </xf>
    <xf numFmtId="177" fontId="2" fillId="3" borderId="55" xfId="0" applyNumberFormat="1" applyFont="1" applyFill="1" applyBorder="1" applyAlignment="1">
      <alignment horizontal="center" vertical="center" shrinkToFit="1"/>
    </xf>
    <xf numFmtId="0" fontId="2" fillId="3" borderId="62" xfId="0" applyFont="1" applyFill="1" applyBorder="1" applyAlignment="1">
      <alignment horizontal="center" vertical="center" shrinkToFit="1"/>
    </xf>
    <xf numFmtId="177" fontId="2" fillId="3" borderId="1" xfId="0" applyNumberFormat="1" applyFont="1" applyFill="1" applyBorder="1" applyAlignment="1">
      <alignment horizontal="center" vertical="center" shrinkToFit="1"/>
    </xf>
    <xf numFmtId="177" fontId="2" fillId="3" borderId="25" xfId="0" applyNumberFormat="1" applyFont="1" applyFill="1" applyBorder="1" applyAlignment="1">
      <alignment horizontal="center" vertical="center" shrinkToFit="1"/>
    </xf>
    <xf numFmtId="177" fontId="2" fillId="3" borderId="17" xfId="0" applyNumberFormat="1" applyFont="1" applyFill="1" applyBorder="1" applyAlignment="1">
      <alignment horizontal="center" vertical="center" shrinkToFit="1"/>
    </xf>
    <xf numFmtId="177" fontId="2" fillId="3" borderId="18" xfId="0" applyNumberFormat="1" applyFont="1" applyFill="1" applyBorder="1" applyAlignment="1" applyProtection="1">
      <alignment horizontal="center" vertical="center" shrinkToFit="1"/>
      <protection locked="0"/>
    </xf>
    <xf numFmtId="177" fontId="2" fillId="3" borderId="10" xfId="0" applyNumberFormat="1" applyFont="1" applyFill="1" applyBorder="1" applyAlignment="1">
      <alignment horizontal="center" vertical="center" shrinkToFit="1"/>
    </xf>
    <xf numFmtId="177" fontId="2" fillId="3" borderId="18" xfId="0" applyNumberFormat="1" applyFont="1" applyFill="1" applyBorder="1" applyAlignment="1">
      <alignment horizontal="center" vertical="center" shrinkToFit="1"/>
    </xf>
    <xf numFmtId="0" fontId="8" fillId="3" borderId="52" xfId="0" applyFont="1" applyFill="1" applyBorder="1" applyAlignment="1">
      <alignment horizontal="left" vertical="center" shrinkToFit="1"/>
    </xf>
    <xf numFmtId="0" fontId="8" fillId="3" borderId="64" xfId="0" applyFont="1" applyFill="1" applyBorder="1" applyAlignment="1">
      <alignment horizontal="left" vertical="center" shrinkToFit="1"/>
    </xf>
    <xf numFmtId="0" fontId="2" fillId="3" borderId="41" xfId="0" applyNumberFormat="1" applyFont="1" applyFill="1" applyBorder="1" applyAlignment="1">
      <alignment horizontal="center" vertical="center" shrinkToFit="1"/>
    </xf>
    <xf numFmtId="177" fontId="2" fillId="3" borderId="23" xfId="0" applyNumberFormat="1" applyFont="1" applyFill="1" applyBorder="1" applyAlignment="1">
      <alignment horizontal="center" vertical="center" shrinkToFit="1"/>
    </xf>
    <xf numFmtId="177" fontId="2" fillId="3" borderId="22" xfId="0" applyNumberFormat="1" applyFont="1" applyFill="1" applyBorder="1" applyAlignment="1">
      <alignment horizontal="center" vertical="center" shrinkToFit="1"/>
    </xf>
    <xf numFmtId="177" fontId="2" fillId="3" borderId="7" xfId="0" applyNumberFormat="1" applyFont="1" applyFill="1" applyBorder="1" applyAlignment="1">
      <alignment horizontal="center" vertical="center" shrinkToFit="1"/>
    </xf>
    <xf numFmtId="0" fontId="8" fillId="3" borderId="64" xfId="2" applyNumberFormat="1" applyFont="1" applyFill="1" applyBorder="1" applyAlignment="1" applyProtection="1">
      <alignment horizontal="left" vertical="center" shrinkToFit="1"/>
      <protection locked="0"/>
    </xf>
    <xf numFmtId="0" fontId="2" fillId="3" borderId="47" xfId="0" applyNumberFormat="1" applyFont="1" applyFill="1" applyBorder="1" applyAlignment="1">
      <alignment horizontal="center" vertical="center" shrinkToFit="1"/>
    </xf>
    <xf numFmtId="177" fontId="2" fillId="3" borderId="5" xfId="0" applyNumberFormat="1" applyFont="1" applyFill="1" applyBorder="1" applyAlignment="1">
      <alignment horizontal="center" vertical="center" shrinkToFit="1"/>
    </xf>
    <xf numFmtId="0" fontId="2" fillId="3" borderId="48" xfId="0" applyNumberFormat="1" applyFont="1" applyFill="1" applyBorder="1" applyAlignment="1">
      <alignment horizontal="center" vertical="center" shrinkToFit="1"/>
    </xf>
    <xf numFmtId="177" fontId="2" fillId="3" borderId="27" xfId="0" applyNumberFormat="1" applyFont="1" applyFill="1" applyBorder="1" applyAlignment="1">
      <alignment horizontal="center" vertical="center" shrinkToFit="1"/>
    </xf>
    <xf numFmtId="177" fontId="2" fillId="3" borderId="26" xfId="0" applyNumberFormat="1" applyFont="1" applyFill="1" applyBorder="1" applyAlignment="1">
      <alignment horizontal="center" vertical="center" shrinkToFit="1"/>
    </xf>
    <xf numFmtId="177" fontId="2" fillId="3" borderId="2" xfId="0" applyNumberFormat="1" applyFont="1" applyFill="1" applyBorder="1" applyAlignment="1">
      <alignment horizontal="center" vertical="center" shrinkToFit="1"/>
    </xf>
    <xf numFmtId="38" fontId="5" fillId="2" borderId="68" xfId="1" applyFont="1" applyFill="1" applyBorder="1" applyAlignment="1">
      <alignment horizontal="center" vertical="center" wrapText="1" shrinkToFit="1"/>
    </xf>
    <xf numFmtId="177" fontId="5" fillId="2" borderId="69" xfId="0" applyNumberFormat="1" applyFont="1" applyFill="1" applyBorder="1" applyAlignment="1">
      <alignment horizontal="center" vertical="center" wrapText="1" shrinkToFit="1"/>
    </xf>
    <xf numFmtId="177" fontId="5" fillId="2" borderId="70" xfId="0" applyNumberFormat="1" applyFont="1" applyFill="1" applyBorder="1" applyAlignment="1">
      <alignment horizontal="center" vertical="center" wrapText="1" shrinkToFit="1"/>
    </xf>
    <xf numFmtId="177" fontId="5" fillId="2" borderId="71" xfId="0" applyNumberFormat="1" applyFont="1" applyFill="1" applyBorder="1" applyAlignment="1">
      <alignment horizontal="center" vertical="center" wrapText="1" shrinkToFit="1"/>
    </xf>
    <xf numFmtId="177" fontId="5" fillId="2" borderId="72" xfId="0" applyNumberFormat="1" applyFont="1" applyFill="1" applyBorder="1" applyAlignment="1">
      <alignment horizontal="center" vertical="center" wrapText="1" shrinkToFit="1"/>
    </xf>
    <xf numFmtId="177" fontId="5" fillId="2" borderId="69" xfId="0" applyNumberFormat="1" applyFont="1" applyFill="1" applyBorder="1" applyAlignment="1">
      <alignment horizontal="center" vertical="center" wrapText="1"/>
    </xf>
    <xf numFmtId="38" fontId="5" fillId="2" borderId="70" xfId="1" applyFont="1" applyFill="1" applyBorder="1" applyAlignment="1">
      <alignment horizontal="center" vertical="center" wrapText="1" shrinkToFit="1"/>
    </xf>
    <xf numFmtId="38" fontId="5" fillId="2" borderId="73" xfId="1" applyFont="1" applyFill="1" applyBorder="1" applyAlignment="1">
      <alignment horizontal="center" vertical="center" wrapText="1" shrinkToFit="1"/>
    </xf>
    <xf numFmtId="38" fontId="5" fillId="2" borderId="51" xfId="1" applyFont="1" applyFill="1" applyBorder="1" applyAlignment="1">
      <alignment horizontal="center" vertical="center" wrapText="1" shrinkToFit="1"/>
    </xf>
    <xf numFmtId="38" fontId="5" fillId="2" borderId="51" xfId="1" applyFont="1" applyFill="1" applyBorder="1" applyAlignment="1">
      <alignment horizontal="center" vertical="center" shrinkToFit="1"/>
    </xf>
    <xf numFmtId="0" fontId="5" fillId="2" borderId="72" xfId="0" applyFont="1" applyFill="1" applyBorder="1" applyAlignment="1">
      <alignment horizontal="center" vertical="center" wrapText="1" shrinkToFit="1"/>
    </xf>
    <xf numFmtId="0" fontId="5" fillId="2" borderId="74" xfId="0" applyFont="1" applyFill="1" applyBorder="1" applyAlignment="1">
      <alignment horizontal="center" vertical="center" wrapText="1" shrinkToFit="1"/>
    </xf>
    <xf numFmtId="176" fontId="5" fillId="2" borderId="75" xfId="0" applyNumberFormat="1" applyFont="1" applyFill="1" applyBorder="1" applyAlignment="1">
      <alignment horizontal="center" vertical="center" wrapText="1"/>
    </xf>
    <xf numFmtId="38" fontId="5" fillId="2" borderId="72" xfId="1" applyFont="1" applyFill="1" applyBorder="1" applyAlignment="1">
      <alignment horizontal="center" vertical="center" shrinkToFit="1"/>
    </xf>
    <xf numFmtId="38" fontId="2" fillId="0" borderId="43" xfId="1" applyFont="1" applyFill="1" applyBorder="1" applyAlignment="1">
      <alignment horizontal="left" vertical="center"/>
    </xf>
    <xf numFmtId="0" fontId="8" fillId="0" borderId="43" xfId="0" applyFont="1" applyFill="1" applyBorder="1" applyAlignment="1">
      <alignment horizontal="center" vertical="center"/>
    </xf>
    <xf numFmtId="0" fontId="8" fillId="0" borderId="43" xfId="0" applyFont="1" applyFill="1" applyBorder="1" applyAlignment="1">
      <alignment horizontal="center" vertical="center" shrinkToFit="1"/>
    </xf>
    <xf numFmtId="0" fontId="8" fillId="0" borderId="43" xfId="0" applyFont="1" applyFill="1" applyBorder="1" applyAlignment="1">
      <alignment horizontal="left" vertical="center"/>
    </xf>
    <xf numFmtId="38" fontId="5" fillId="0" borderId="43" xfId="1" applyFont="1" applyFill="1" applyBorder="1" applyAlignment="1">
      <alignment horizontal="center" vertical="center"/>
    </xf>
    <xf numFmtId="38" fontId="2" fillId="0" borderId="43" xfId="1" applyFont="1" applyFill="1" applyBorder="1" applyAlignment="1">
      <alignment horizontal="center" vertical="center"/>
    </xf>
    <xf numFmtId="177" fontId="2" fillId="0" borderId="43" xfId="0" applyNumberFormat="1" applyFont="1" applyFill="1" applyBorder="1" applyAlignment="1">
      <alignment horizontal="center" vertical="center" shrinkToFit="1"/>
    </xf>
    <xf numFmtId="38" fontId="5" fillId="2" borderId="66" xfId="1" applyFont="1" applyFill="1" applyBorder="1" applyAlignment="1">
      <alignment horizontal="center" vertical="center" wrapText="1" shrinkToFit="1"/>
    </xf>
    <xf numFmtId="177" fontId="2" fillId="3" borderId="37" xfId="0" applyNumberFormat="1" applyFont="1" applyFill="1" applyBorder="1" applyAlignment="1">
      <alignment horizontal="center" vertical="center" shrinkToFit="1"/>
    </xf>
    <xf numFmtId="177" fontId="5" fillId="0" borderId="76" xfId="0" applyNumberFormat="1" applyFont="1" applyFill="1" applyBorder="1" applyAlignment="1">
      <alignment horizontal="center" vertical="center" shrinkToFit="1"/>
    </xf>
    <xf numFmtId="0" fontId="2" fillId="0" borderId="77" xfId="0" quotePrefix="1" applyNumberFormat="1" applyFont="1" applyFill="1" applyBorder="1" applyAlignment="1">
      <alignment horizontal="center" vertical="center" shrinkToFit="1"/>
    </xf>
    <xf numFmtId="0" fontId="2" fillId="0" borderId="3" xfId="0" quotePrefix="1" applyNumberFormat="1" applyFont="1" applyFill="1" applyBorder="1" applyAlignment="1">
      <alignment horizontal="center" vertical="center" shrinkToFit="1"/>
    </xf>
    <xf numFmtId="177" fontId="2" fillId="0" borderId="5" xfId="0" applyNumberFormat="1" applyFont="1" applyFill="1" applyBorder="1" applyAlignment="1">
      <alignment horizontal="center" vertical="center" shrinkToFit="1"/>
    </xf>
    <xf numFmtId="177" fontId="2" fillId="0" borderId="77" xfId="0" applyNumberFormat="1" applyFont="1" applyFill="1" applyBorder="1" applyAlignment="1">
      <alignment horizontal="center" vertical="center" shrinkToFit="1"/>
    </xf>
    <xf numFmtId="177" fontId="2" fillId="0" borderId="78" xfId="0" applyNumberFormat="1" applyFont="1" applyFill="1" applyBorder="1" applyAlignment="1">
      <alignment horizontal="center" vertical="center" shrinkToFit="1"/>
    </xf>
    <xf numFmtId="177" fontId="2" fillId="0" borderId="2" xfId="0" applyNumberFormat="1" applyFont="1" applyFill="1" applyBorder="1" applyAlignment="1">
      <alignment horizontal="center" vertical="center" shrinkToFit="1"/>
    </xf>
    <xf numFmtId="177" fontId="2" fillId="0" borderId="27" xfId="0" applyNumberFormat="1" applyFont="1" applyFill="1" applyBorder="1" applyAlignment="1">
      <alignment horizontal="center" vertical="center" shrinkToFit="1"/>
    </xf>
    <xf numFmtId="0" fontId="8" fillId="0" borderId="79" xfId="0" applyFont="1" applyFill="1" applyBorder="1" applyAlignment="1">
      <alignment horizontal="left" vertical="center" shrinkToFit="1"/>
    </xf>
    <xf numFmtId="177" fontId="5" fillId="3" borderId="76" xfId="0" applyNumberFormat="1" applyFont="1" applyFill="1" applyBorder="1" applyAlignment="1">
      <alignment horizontal="center" vertical="center" shrinkToFit="1"/>
    </xf>
    <xf numFmtId="0" fontId="2" fillId="3" borderId="77" xfId="0" quotePrefix="1" applyNumberFormat="1" applyFont="1" applyFill="1" applyBorder="1" applyAlignment="1">
      <alignment horizontal="center" vertical="center" shrinkToFit="1"/>
    </xf>
    <xf numFmtId="0" fontId="2" fillId="3" borderId="3" xfId="0" quotePrefix="1" applyNumberFormat="1" applyFont="1" applyFill="1" applyBorder="1" applyAlignment="1">
      <alignment horizontal="center" vertical="center" shrinkToFit="1"/>
    </xf>
    <xf numFmtId="0" fontId="2" fillId="3" borderId="0" xfId="0" applyNumberFormat="1" applyFont="1" applyFill="1" applyBorder="1" applyAlignment="1">
      <alignment horizontal="center" vertical="center" shrinkToFit="1"/>
    </xf>
    <xf numFmtId="177" fontId="2" fillId="3" borderId="77" xfId="0" applyNumberFormat="1" applyFont="1" applyFill="1" applyBorder="1" applyAlignment="1">
      <alignment horizontal="center" vertical="center" shrinkToFit="1"/>
    </xf>
    <xf numFmtId="177" fontId="2" fillId="3" borderId="78" xfId="0" applyNumberFormat="1" applyFont="1" applyFill="1" applyBorder="1" applyAlignment="1">
      <alignment horizontal="center" vertical="center" shrinkToFit="1"/>
    </xf>
    <xf numFmtId="177" fontId="2" fillId="3" borderId="80" xfId="0" applyNumberFormat="1" applyFont="1" applyFill="1" applyBorder="1" applyAlignment="1">
      <alignment horizontal="center" vertical="center" shrinkToFit="1"/>
    </xf>
    <xf numFmtId="0" fontId="2" fillId="0" borderId="20" xfId="0" applyFont="1" applyFill="1" applyBorder="1" applyAlignment="1">
      <alignment horizontal="center" vertical="center" shrinkToFit="1"/>
    </xf>
    <xf numFmtId="0" fontId="8" fillId="0" borderId="20" xfId="0" applyFont="1" applyFill="1" applyBorder="1" applyAlignment="1">
      <alignment horizontal="center" vertical="center" shrinkToFit="1"/>
    </xf>
    <xf numFmtId="0" fontId="2" fillId="0" borderId="34" xfId="0" applyFont="1" applyFill="1" applyBorder="1" applyAlignment="1">
      <alignment horizontal="center" vertical="center" wrapText="1" shrinkToFit="1"/>
    </xf>
    <xf numFmtId="0" fontId="2" fillId="0" borderId="34" xfId="0" applyFont="1" applyFill="1" applyBorder="1" applyAlignment="1">
      <alignment horizontal="center" vertical="center" shrinkToFit="1"/>
    </xf>
    <xf numFmtId="0" fontId="8" fillId="0" borderId="33" xfId="0" applyFont="1" applyFill="1" applyBorder="1" applyAlignment="1">
      <alignment horizontal="center" vertical="center" shrinkToFit="1"/>
    </xf>
    <xf numFmtId="0" fontId="8" fillId="0" borderId="38" xfId="0" applyFont="1" applyFill="1" applyBorder="1" applyAlignment="1">
      <alignment horizontal="center" vertical="center" shrinkToFit="1"/>
    </xf>
    <xf numFmtId="0" fontId="8" fillId="0" borderId="52" xfId="0" applyFont="1" applyFill="1" applyBorder="1" applyAlignment="1">
      <alignment horizontal="left" vertical="center" shrinkToFit="1"/>
    </xf>
    <xf numFmtId="177" fontId="5" fillId="0" borderId="61" xfId="0" applyNumberFormat="1" applyFont="1" applyFill="1" applyBorder="1" applyAlignment="1">
      <alignment horizontal="center" vertical="center" shrinkToFit="1"/>
    </xf>
    <xf numFmtId="0" fontId="2" fillId="0" borderId="26" xfId="0" quotePrefix="1" applyNumberFormat="1" applyFont="1" applyFill="1" applyBorder="1" applyAlignment="1">
      <alignment horizontal="center" vertical="center" shrinkToFit="1"/>
    </xf>
    <xf numFmtId="0" fontId="2" fillId="0" borderId="25" xfId="0" quotePrefix="1" applyNumberFormat="1" applyFont="1" applyFill="1" applyBorder="1" applyAlignment="1">
      <alignment horizontal="center" vertical="center" shrinkToFit="1"/>
    </xf>
    <xf numFmtId="0" fontId="2" fillId="0" borderId="81" xfId="0" applyNumberFormat="1" applyFont="1" applyFill="1" applyBorder="1" applyAlignment="1">
      <alignment horizontal="center" vertical="center" shrinkToFit="1"/>
    </xf>
    <xf numFmtId="177" fontId="2" fillId="0" borderId="26" xfId="0" applyNumberFormat="1" applyFont="1" applyFill="1" applyBorder="1" applyAlignment="1">
      <alignment horizontal="center" vertical="center" shrinkToFit="1"/>
    </xf>
    <xf numFmtId="177" fontId="2" fillId="0" borderId="29" xfId="0" applyNumberFormat="1" applyFont="1" applyFill="1" applyBorder="1" applyAlignment="1">
      <alignment horizontal="center" vertical="center" shrinkToFit="1"/>
    </xf>
    <xf numFmtId="177" fontId="2" fillId="0" borderId="82" xfId="0" applyNumberFormat="1" applyFont="1" applyFill="1" applyBorder="1" applyAlignment="1">
      <alignment horizontal="center" vertical="center" shrinkToFit="1"/>
    </xf>
    <xf numFmtId="177" fontId="2" fillId="0" borderId="80" xfId="0" applyNumberFormat="1" applyFont="1" applyFill="1" applyBorder="1" applyAlignment="1">
      <alignment horizontal="center" vertical="center" shrinkToFit="1"/>
    </xf>
    <xf numFmtId="177" fontId="2" fillId="0" borderId="36" xfId="0" applyNumberFormat="1" applyFont="1" applyFill="1" applyBorder="1" applyAlignment="1">
      <alignment horizontal="center" vertical="center" shrinkToFit="1"/>
    </xf>
    <xf numFmtId="0" fontId="8" fillId="0" borderId="34" xfId="0" applyFont="1" applyFill="1" applyBorder="1" applyAlignment="1">
      <alignment horizontal="left" vertical="center" shrinkToFit="1"/>
    </xf>
    <xf numFmtId="177" fontId="5" fillId="0" borderId="59" xfId="0" applyNumberFormat="1" applyFont="1" applyFill="1" applyBorder="1" applyAlignment="1">
      <alignment horizontal="center" vertical="center" shrinkToFit="1"/>
    </xf>
    <xf numFmtId="177" fontId="5" fillId="0" borderId="65" xfId="0" applyNumberFormat="1" applyFont="1" applyFill="1" applyBorder="1" applyAlignment="1">
      <alignment horizontal="center" vertical="center" shrinkToFit="1"/>
    </xf>
    <xf numFmtId="177" fontId="5" fillId="0" borderId="60" xfId="0" applyNumberFormat="1" applyFont="1" applyFill="1" applyBorder="1" applyAlignment="1">
      <alignment horizontal="center" vertical="center" shrinkToFit="1"/>
    </xf>
    <xf numFmtId="0" fontId="2" fillId="0" borderId="83" xfId="0" quotePrefix="1" applyNumberFormat="1" applyFont="1" applyFill="1" applyBorder="1" applyAlignment="1">
      <alignment horizontal="center" vertical="center" shrinkToFit="1"/>
    </xf>
    <xf numFmtId="0" fontId="2" fillId="0" borderId="36" xfId="0" quotePrefix="1" applyNumberFormat="1" applyFont="1" applyFill="1" applyBorder="1" applyAlignment="1">
      <alignment horizontal="center" vertical="center" shrinkToFit="1"/>
    </xf>
    <xf numFmtId="0" fontId="2" fillId="0" borderId="43" xfId="0" applyNumberFormat="1" applyFont="1" applyFill="1" applyBorder="1" applyAlignment="1">
      <alignment horizontal="center" vertical="center" shrinkToFit="1"/>
    </xf>
    <xf numFmtId="177" fontId="2" fillId="0" borderId="37" xfId="0" applyNumberFormat="1" applyFont="1" applyFill="1" applyBorder="1" applyAlignment="1">
      <alignment horizontal="center" vertical="center" shrinkToFit="1"/>
    </xf>
    <xf numFmtId="177" fontId="2" fillId="0" borderId="83" xfId="0" applyNumberFormat="1" applyFont="1" applyFill="1" applyBorder="1" applyAlignment="1">
      <alignment horizontal="center" vertical="center" shrinkToFit="1"/>
    </xf>
    <xf numFmtId="177" fontId="2" fillId="0" borderId="44" xfId="0" applyNumberFormat="1" applyFont="1" applyFill="1" applyBorder="1" applyAlignment="1">
      <alignment horizontal="center" vertical="center" shrinkToFit="1"/>
    </xf>
    <xf numFmtId="177" fontId="5" fillId="0" borderId="53" xfId="0" applyNumberFormat="1" applyFont="1" applyFill="1" applyBorder="1" applyAlignment="1">
      <alignment horizontal="center" vertical="center" shrinkToFit="1"/>
    </xf>
    <xf numFmtId="0" fontId="2" fillId="0" borderId="8" xfId="0" quotePrefix="1" applyNumberFormat="1" applyFont="1" applyFill="1" applyBorder="1" applyAlignment="1">
      <alignment horizontal="center" vertical="center" shrinkToFit="1"/>
    </xf>
    <xf numFmtId="177" fontId="2" fillId="0" borderId="84" xfId="0" applyNumberFormat="1" applyFont="1" applyFill="1" applyBorder="1" applyAlignment="1">
      <alignment horizontal="center" vertical="center" shrinkToFit="1"/>
    </xf>
    <xf numFmtId="0" fontId="2" fillId="3" borderId="48" xfId="0" applyNumberFormat="1" applyFont="1" applyFill="1" applyBorder="1" applyAlignment="1">
      <alignment horizontal="center" vertical="center" shrinkToFit="1"/>
    </xf>
    <xf numFmtId="177" fontId="2" fillId="3" borderId="39" xfId="0" applyNumberFormat="1" applyFont="1" applyFill="1" applyBorder="1" applyAlignment="1">
      <alignment horizontal="center" vertical="center" shrinkToFit="1"/>
    </xf>
    <xf numFmtId="177" fontId="2" fillId="3" borderId="37" xfId="0" applyNumberFormat="1" applyFont="1" applyFill="1" applyBorder="1" applyAlignment="1">
      <alignment horizontal="center" vertical="center" shrinkToFit="1"/>
    </xf>
    <xf numFmtId="0" fontId="8" fillId="3" borderId="34" xfId="0" applyFont="1" applyFill="1" applyBorder="1" applyAlignment="1">
      <alignment horizontal="left" vertical="center" shrinkToFit="1"/>
    </xf>
    <xf numFmtId="177" fontId="5" fillId="3" borderId="59" xfId="0" applyNumberFormat="1" applyFont="1" applyFill="1" applyBorder="1" applyAlignment="1">
      <alignment horizontal="center" vertical="center" shrinkToFit="1"/>
    </xf>
    <xf numFmtId="177" fontId="5" fillId="3" borderId="60" xfId="0" applyNumberFormat="1" applyFont="1" applyFill="1" applyBorder="1" applyAlignment="1">
      <alignment horizontal="center" vertical="center" shrinkToFit="1"/>
    </xf>
    <xf numFmtId="177" fontId="2" fillId="3" borderId="5" xfId="0" applyNumberFormat="1" applyFont="1" applyFill="1" applyBorder="1" applyAlignment="1">
      <alignment horizontal="center" vertical="center" shrinkToFit="1"/>
    </xf>
    <xf numFmtId="0" fontId="2" fillId="3" borderId="20" xfId="0" applyFont="1" applyFill="1" applyBorder="1" applyAlignment="1">
      <alignment horizontal="center" vertical="center" shrinkToFit="1"/>
    </xf>
    <xf numFmtId="177" fontId="5" fillId="3" borderId="56" xfId="0" applyNumberFormat="1" applyFont="1" applyFill="1" applyBorder="1" applyAlignment="1">
      <alignment horizontal="center" vertical="center" shrinkToFit="1"/>
    </xf>
    <xf numFmtId="177" fontId="5" fillId="3" borderId="58" xfId="0" applyNumberFormat="1" applyFont="1" applyFill="1" applyBorder="1" applyAlignment="1">
      <alignment horizontal="center" vertical="center" shrinkToFit="1"/>
    </xf>
    <xf numFmtId="177" fontId="5" fillId="3" borderId="61" xfId="0" applyNumberFormat="1" applyFont="1" applyFill="1" applyBorder="1" applyAlignment="1">
      <alignment horizontal="center" vertical="center" shrinkToFit="1"/>
    </xf>
    <xf numFmtId="0" fontId="8" fillId="3" borderId="33" xfId="0" applyFont="1" applyFill="1" applyBorder="1" applyAlignment="1">
      <alignment horizontal="center" vertical="center" shrinkToFit="1"/>
    </xf>
    <xf numFmtId="0" fontId="8" fillId="3" borderId="20" xfId="0" applyFont="1" applyFill="1" applyBorder="1" applyAlignment="1">
      <alignment horizontal="center" vertical="center" shrinkToFit="1"/>
    </xf>
    <xf numFmtId="0" fontId="8" fillId="3" borderId="4" xfId="0" applyFont="1" applyFill="1" applyBorder="1" applyAlignment="1">
      <alignment horizontal="center" vertical="center" shrinkToFit="1"/>
    </xf>
    <xf numFmtId="0" fontId="2" fillId="3" borderId="17" xfId="0" applyNumberFormat="1" applyFont="1" applyFill="1" applyBorder="1" applyAlignment="1">
      <alignment horizontal="center" vertical="center" shrinkToFit="1"/>
    </xf>
    <xf numFmtId="0" fontId="2" fillId="3" borderId="16" xfId="0" applyNumberFormat="1" applyFont="1" applyFill="1" applyBorder="1" applyAlignment="1">
      <alignment horizontal="center" vertical="center" shrinkToFit="1"/>
    </xf>
    <xf numFmtId="0" fontId="8" fillId="3" borderId="38" xfId="0" applyFont="1" applyFill="1" applyBorder="1" applyAlignment="1">
      <alignment horizontal="center" vertical="center" shrinkToFit="1"/>
    </xf>
    <xf numFmtId="0" fontId="8" fillId="3" borderId="3" xfId="0" applyFont="1" applyFill="1" applyBorder="1" applyAlignment="1">
      <alignment horizontal="center" vertical="center" shrinkToFit="1"/>
    </xf>
    <xf numFmtId="0" fontId="2" fillId="3" borderId="34" xfId="0" applyFont="1" applyFill="1" applyBorder="1" applyAlignment="1">
      <alignment horizontal="center" vertical="center" shrinkToFit="1"/>
    </xf>
    <xf numFmtId="0" fontId="2" fillId="3" borderId="45" xfId="0" applyFont="1" applyFill="1" applyBorder="1" applyAlignment="1">
      <alignment horizontal="center" vertical="center" shrinkToFit="1"/>
    </xf>
    <xf numFmtId="0" fontId="2" fillId="3" borderId="34" xfId="0" applyFont="1" applyFill="1" applyBorder="1" applyAlignment="1">
      <alignment horizontal="center" vertical="center" wrapText="1" shrinkToFit="1"/>
    </xf>
    <xf numFmtId="0" fontId="2" fillId="0" borderId="45" xfId="0" applyFont="1" applyFill="1" applyBorder="1" applyAlignment="1">
      <alignment horizontal="center" vertical="center" shrinkToFit="1"/>
    </xf>
    <xf numFmtId="0" fontId="2" fillId="3" borderId="47" xfId="0" applyNumberFormat="1" applyFont="1" applyFill="1" applyBorder="1" applyAlignment="1">
      <alignment horizontal="center" vertical="center" shrinkToFit="1"/>
    </xf>
    <xf numFmtId="0" fontId="8" fillId="0" borderId="4" xfId="0" applyFont="1" applyFill="1" applyBorder="1" applyAlignment="1">
      <alignment horizontal="center" vertical="center" shrinkToFit="1"/>
    </xf>
    <xf numFmtId="177" fontId="2" fillId="0" borderId="85" xfId="0" applyNumberFormat="1"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2" fillId="3" borderId="48" xfId="0" applyNumberFormat="1" applyFont="1" applyFill="1" applyBorder="1" applyAlignment="1">
      <alignment horizontal="center" vertical="center" shrinkToFit="1"/>
    </xf>
    <xf numFmtId="177" fontId="2" fillId="3" borderId="5" xfId="0" applyNumberFormat="1" applyFont="1" applyFill="1" applyBorder="1" applyAlignment="1">
      <alignment horizontal="center" vertical="center" shrinkToFit="1"/>
    </xf>
    <xf numFmtId="0" fontId="2" fillId="3" borderId="47" xfId="0" applyNumberFormat="1" applyFont="1" applyFill="1" applyBorder="1" applyAlignment="1">
      <alignment horizontal="center" vertical="center" shrinkToFit="1"/>
    </xf>
    <xf numFmtId="177" fontId="2" fillId="3" borderId="39" xfId="0" applyNumberFormat="1" applyFont="1" applyFill="1" applyBorder="1" applyAlignment="1">
      <alignment horizontal="center" vertical="center" shrinkToFit="1"/>
    </xf>
    <xf numFmtId="177" fontId="5" fillId="3" borderId="56" xfId="0" applyNumberFormat="1" applyFont="1" applyFill="1" applyBorder="1" applyAlignment="1">
      <alignment horizontal="center" vertical="center" shrinkToFit="1"/>
    </xf>
    <xf numFmtId="177" fontId="5" fillId="3" borderId="58" xfId="0" applyNumberFormat="1" applyFont="1" applyFill="1" applyBorder="1" applyAlignment="1">
      <alignment horizontal="center" vertical="center" shrinkToFit="1"/>
    </xf>
    <xf numFmtId="0" fontId="2" fillId="0" borderId="45" xfId="0" applyFont="1" applyFill="1" applyBorder="1" applyAlignment="1">
      <alignment horizontal="center" vertical="center" wrapText="1" shrinkToFit="1"/>
    </xf>
    <xf numFmtId="177" fontId="2" fillId="3" borderId="85" xfId="0" applyNumberFormat="1" applyFont="1" applyFill="1" applyBorder="1" applyAlignment="1">
      <alignment horizontal="center" vertical="center" shrinkToFit="1"/>
    </xf>
    <xf numFmtId="0" fontId="8" fillId="3" borderId="10" xfId="0" applyFont="1" applyFill="1" applyBorder="1" applyAlignment="1">
      <alignment horizontal="center" vertical="center" shrinkToFit="1"/>
    </xf>
    <xf numFmtId="177" fontId="5" fillId="3" borderId="53" xfId="0" applyNumberFormat="1" applyFont="1" applyFill="1" applyBorder="1" applyAlignment="1">
      <alignment horizontal="center" vertical="center" shrinkToFit="1"/>
    </xf>
    <xf numFmtId="177" fontId="5" fillId="3" borderId="65" xfId="0" applyNumberFormat="1" applyFont="1" applyFill="1" applyBorder="1" applyAlignment="1">
      <alignment horizontal="center" vertical="center" shrinkToFit="1"/>
    </xf>
    <xf numFmtId="0" fontId="2" fillId="3" borderId="83" xfId="0" quotePrefix="1" applyNumberFormat="1" applyFont="1" applyFill="1" applyBorder="1" applyAlignment="1">
      <alignment horizontal="center" vertical="center" shrinkToFit="1"/>
    </xf>
    <xf numFmtId="0" fontId="2" fillId="3" borderId="36" xfId="0" quotePrefix="1" applyNumberFormat="1" applyFont="1" applyFill="1" applyBorder="1" applyAlignment="1">
      <alignment horizontal="center" vertical="center" shrinkToFit="1"/>
    </xf>
    <xf numFmtId="0" fontId="2" fillId="3" borderId="43" xfId="0" applyNumberFormat="1" applyFont="1" applyFill="1" applyBorder="1" applyAlignment="1">
      <alignment horizontal="center" vertical="center" shrinkToFit="1"/>
    </xf>
    <xf numFmtId="177" fontId="2" fillId="3" borderId="83" xfId="0" applyNumberFormat="1" applyFont="1" applyFill="1" applyBorder="1" applyAlignment="1">
      <alignment horizontal="center" vertical="center" shrinkToFit="1"/>
    </xf>
    <xf numFmtId="177" fontId="2" fillId="3" borderId="82" xfId="0" applyNumberFormat="1" applyFont="1" applyFill="1" applyBorder="1" applyAlignment="1">
      <alignment horizontal="center" vertical="center" shrinkToFit="1"/>
    </xf>
    <xf numFmtId="177" fontId="2" fillId="3" borderId="44" xfId="0" applyNumberFormat="1" applyFont="1" applyFill="1" applyBorder="1" applyAlignment="1">
      <alignment horizontal="center" vertical="center" shrinkToFit="1"/>
    </xf>
    <xf numFmtId="177" fontId="2" fillId="3" borderId="36" xfId="0" applyNumberFormat="1" applyFont="1" applyFill="1" applyBorder="1" applyAlignment="1">
      <alignment horizontal="center" vertical="center" shrinkToFit="1"/>
    </xf>
    <xf numFmtId="0" fontId="2" fillId="3" borderId="8" xfId="0" quotePrefix="1" applyNumberFormat="1" applyFont="1" applyFill="1" applyBorder="1" applyAlignment="1">
      <alignment horizontal="center" vertical="center" shrinkToFit="1"/>
    </xf>
    <xf numFmtId="177" fontId="2" fillId="3" borderId="84" xfId="0" applyNumberFormat="1" applyFont="1" applyFill="1" applyBorder="1" applyAlignment="1">
      <alignment horizontal="center" vertical="center" shrinkToFit="1"/>
    </xf>
    <xf numFmtId="0" fontId="2" fillId="3" borderId="26" xfId="0" quotePrefix="1" applyNumberFormat="1" applyFont="1" applyFill="1" applyBorder="1" applyAlignment="1">
      <alignment horizontal="center" vertical="center" shrinkToFit="1"/>
    </xf>
    <xf numFmtId="0" fontId="2" fillId="3" borderId="25" xfId="0" quotePrefix="1" applyNumberFormat="1" applyFont="1" applyFill="1" applyBorder="1" applyAlignment="1">
      <alignment horizontal="center" vertical="center" shrinkToFit="1"/>
    </xf>
    <xf numFmtId="0" fontId="2" fillId="3" borderId="81" xfId="0" applyNumberFormat="1" applyFont="1" applyFill="1" applyBorder="1" applyAlignment="1">
      <alignment horizontal="center" vertical="center" shrinkToFit="1"/>
    </xf>
    <xf numFmtId="0" fontId="8" fillId="3" borderId="79" xfId="0" applyFont="1" applyFill="1" applyBorder="1" applyAlignment="1">
      <alignment horizontal="left" vertical="center" shrinkToFit="1"/>
    </xf>
    <xf numFmtId="177" fontId="2" fillId="0" borderId="86" xfId="0" applyNumberFormat="1" applyFont="1" applyFill="1" applyBorder="1" applyAlignment="1">
      <alignment horizontal="center" vertical="center" shrinkToFit="1"/>
    </xf>
    <xf numFmtId="177" fontId="2" fillId="0" borderId="87" xfId="0" applyNumberFormat="1" applyFont="1" applyFill="1" applyBorder="1" applyAlignment="1">
      <alignment horizontal="center" vertical="center" shrinkToFit="1"/>
    </xf>
    <xf numFmtId="177" fontId="2" fillId="0" borderId="28" xfId="0" applyNumberFormat="1" applyFont="1" applyFill="1" applyBorder="1" applyAlignment="1">
      <alignment horizontal="center" vertical="center" shrinkToFit="1"/>
    </xf>
    <xf numFmtId="177" fontId="2" fillId="3" borderId="86" xfId="0" applyNumberFormat="1" applyFont="1" applyFill="1" applyBorder="1" applyAlignment="1">
      <alignment horizontal="center" vertical="center" shrinkToFit="1"/>
    </xf>
    <xf numFmtId="177" fontId="2" fillId="3" borderId="87" xfId="0" applyNumberFormat="1" applyFont="1" applyFill="1" applyBorder="1" applyAlignment="1">
      <alignment horizontal="center" vertical="center" shrinkToFit="1"/>
    </xf>
    <xf numFmtId="177" fontId="2" fillId="3" borderId="90" xfId="0" applyNumberFormat="1" applyFont="1" applyFill="1" applyBorder="1" applyAlignment="1">
      <alignment horizontal="center" vertical="center" shrinkToFit="1"/>
    </xf>
    <xf numFmtId="177" fontId="2" fillId="3" borderId="89" xfId="0" applyNumberFormat="1" applyFont="1" applyFill="1" applyBorder="1" applyAlignment="1">
      <alignment horizontal="center" vertical="center" shrinkToFit="1"/>
    </xf>
    <xf numFmtId="177" fontId="2" fillId="3" borderId="91" xfId="0" applyNumberFormat="1" applyFont="1" applyFill="1" applyBorder="1" applyAlignment="1">
      <alignment horizontal="center" vertical="center" shrinkToFit="1"/>
    </xf>
    <xf numFmtId="177" fontId="2" fillId="3" borderId="28" xfId="0" applyNumberFormat="1" applyFont="1" applyFill="1" applyBorder="1" applyAlignment="1">
      <alignment horizontal="center" vertical="center" shrinkToFit="1"/>
    </xf>
    <xf numFmtId="0" fontId="8" fillId="3" borderId="62" xfId="0" applyFont="1" applyFill="1" applyBorder="1" applyAlignment="1">
      <alignment horizontal="left" vertical="center" shrinkToFit="1"/>
    </xf>
    <xf numFmtId="177" fontId="5" fillId="3" borderId="92" xfId="0" applyNumberFormat="1" applyFont="1" applyFill="1" applyBorder="1" applyAlignment="1">
      <alignment horizontal="center" vertical="center" shrinkToFit="1"/>
    </xf>
    <xf numFmtId="0" fontId="2" fillId="3" borderId="93" xfId="0" quotePrefix="1" applyNumberFormat="1" applyFont="1" applyFill="1" applyBorder="1" applyAlignment="1">
      <alignment horizontal="center" vertical="center" shrinkToFit="1"/>
    </xf>
    <xf numFmtId="0" fontId="2" fillId="3" borderId="55" xfId="0" quotePrefix="1" applyNumberFormat="1" applyFont="1" applyFill="1" applyBorder="1" applyAlignment="1">
      <alignment horizontal="center" vertical="center" shrinkToFit="1"/>
    </xf>
    <xf numFmtId="0" fontId="2" fillId="3" borderId="94" xfId="0" applyNumberFormat="1" applyFont="1" applyFill="1" applyBorder="1" applyAlignment="1">
      <alignment horizontal="center" vertical="center" shrinkToFit="1"/>
    </xf>
    <xf numFmtId="177" fontId="2" fillId="3" borderId="95" xfId="0" applyNumberFormat="1" applyFont="1" applyFill="1" applyBorder="1" applyAlignment="1">
      <alignment horizontal="center" vertical="center" shrinkToFit="1"/>
    </xf>
    <xf numFmtId="177" fontId="2" fillId="3" borderId="93" xfId="0" applyNumberFormat="1" applyFont="1" applyFill="1" applyBorder="1" applyAlignment="1">
      <alignment horizontal="center" vertical="center" shrinkToFit="1"/>
    </xf>
    <xf numFmtId="177" fontId="2" fillId="3" borderId="96" xfId="0" applyNumberFormat="1" applyFont="1" applyFill="1" applyBorder="1" applyAlignment="1">
      <alignment horizontal="center" vertical="center" shrinkToFit="1"/>
    </xf>
    <xf numFmtId="0" fontId="2" fillId="3" borderId="34" xfId="0" applyFont="1" applyFill="1" applyBorder="1" applyAlignment="1">
      <alignment horizontal="center" vertical="center" shrinkToFit="1"/>
    </xf>
    <xf numFmtId="0" fontId="2" fillId="3" borderId="34" xfId="0" applyFont="1" applyFill="1" applyBorder="1" applyAlignment="1">
      <alignment horizontal="center" vertical="center" wrapText="1" shrinkToFit="1"/>
    </xf>
    <xf numFmtId="0" fontId="8" fillId="3" borderId="33" xfId="0" applyFont="1" applyFill="1" applyBorder="1" applyAlignment="1">
      <alignment horizontal="center" vertical="center" shrinkToFit="1"/>
    </xf>
    <xf numFmtId="0" fontId="8" fillId="3" borderId="34" xfId="0" applyFont="1" applyFill="1" applyBorder="1" applyAlignment="1">
      <alignment horizontal="left" vertical="center" shrinkToFit="1"/>
    </xf>
    <xf numFmtId="0" fontId="8" fillId="3" borderId="38" xfId="0" applyFont="1" applyFill="1" applyBorder="1" applyAlignment="1">
      <alignment horizontal="center" vertical="center" shrinkToFit="1"/>
    </xf>
    <xf numFmtId="177" fontId="5" fillId="3" borderId="59" xfId="0" applyNumberFormat="1" applyFont="1" applyFill="1" applyBorder="1" applyAlignment="1">
      <alignment horizontal="center" vertical="center" shrinkToFit="1"/>
    </xf>
    <xf numFmtId="177" fontId="2" fillId="3" borderId="39" xfId="0" applyNumberFormat="1" applyFont="1" applyFill="1" applyBorder="1" applyAlignment="1">
      <alignment horizontal="center" vertical="center" shrinkToFit="1"/>
    </xf>
    <xf numFmtId="0" fontId="2" fillId="3" borderId="11" xfId="0" applyNumberFormat="1" applyFont="1" applyFill="1" applyBorder="1" applyAlignment="1">
      <alignment horizontal="center" vertical="center" shrinkToFit="1"/>
    </xf>
    <xf numFmtId="0" fontId="2" fillId="3" borderId="17" xfId="0" applyNumberFormat="1" applyFont="1" applyFill="1" applyBorder="1" applyAlignment="1">
      <alignment horizontal="center" vertical="center" shrinkToFit="1"/>
    </xf>
    <xf numFmtId="0" fontId="2" fillId="3" borderId="10" xfId="0" applyNumberFormat="1" applyFont="1" applyFill="1" applyBorder="1" applyAlignment="1">
      <alignment horizontal="center" vertical="center" shrinkToFit="1"/>
    </xf>
    <xf numFmtId="0" fontId="2" fillId="3" borderId="16" xfId="0" applyNumberFormat="1" applyFont="1" applyFill="1" applyBorder="1" applyAlignment="1">
      <alignment horizontal="center" vertical="center" shrinkToFit="1"/>
    </xf>
    <xf numFmtId="0" fontId="2" fillId="3" borderId="26" xfId="0" applyNumberFormat="1" applyFont="1" applyFill="1" applyBorder="1" applyAlignment="1">
      <alignment horizontal="center" vertical="center" shrinkToFit="1"/>
    </xf>
    <xf numFmtId="0" fontId="2" fillId="3" borderId="25" xfId="0" applyNumberFormat="1" applyFont="1" applyFill="1" applyBorder="1" applyAlignment="1">
      <alignment horizontal="center" vertical="center" shrinkToFit="1"/>
    </xf>
    <xf numFmtId="0" fontId="2" fillId="3" borderId="38" xfId="0" applyNumberFormat="1" applyFont="1" applyFill="1" applyBorder="1" applyAlignment="1">
      <alignment horizontal="center" vertical="center" shrinkToFit="1"/>
    </xf>
    <xf numFmtId="0" fontId="2" fillId="3" borderId="36" xfId="0" applyNumberFormat="1" applyFont="1" applyFill="1" applyBorder="1" applyAlignment="1">
      <alignment horizontal="center" vertical="center" shrinkToFit="1"/>
    </xf>
    <xf numFmtId="0" fontId="8" fillId="0" borderId="35" xfId="0" applyFont="1" applyFill="1" applyBorder="1" applyAlignment="1">
      <alignment horizontal="left" vertical="center" shrinkToFit="1"/>
    </xf>
    <xf numFmtId="177" fontId="2" fillId="0" borderId="8" xfId="0" applyNumberFormat="1" applyFont="1" applyFill="1" applyBorder="1" applyAlignment="1">
      <alignment horizontal="center" vertical="center" shrinkToFit="1"/>
    </xf>
    <xf numFmtId="0" fontId="2" fillId="3" borderId="86" xfId="0" quotePrefix="1" applyNumberFormat="1" applyFont="1" applyFill="1" applyBorder="1" applyAlignment="1">
      <alignment horizontal="center" vertical="center" shrinkToFit="1"/>
    </xf>
    <xf numFmtId="0" fontId="2" fillId="3" borderId="38" xfId="0" quotePrefix="1" applyNumberFormat="1" applyFont="1" applyFill="1" applyBorder="1" applyAlignment="1">
      <alignment horizontal="center" vertical="center" shrinkToFit="1"/>
    </xf>
    <xf numFmtId="0" fontId="2" fillId="3" borderId="97" xfId="0" applyNumberFormat="1" applyFont="1" applyFill="1" applyBorder="1" applyAlignment="1">
      <alignment horizontal="center" vertical="center" shrinkToFit="1"/>
    </xf>
    <xf numFmtId="177" fontId="2" fillId="3" borderId="49" xfId="0" applyNumberFormat="1" applyFont="1" applyFill="1" applyBorder="1" applyAlignment="1">
      <alignment horizontal="center" vertical="center" shrinkToFit="1"/>
    </xf>
    <xf numFmtId="0" fontId="2" fillId="0" borderId="26" xfId="0" applyNumberFormat="1" applyFont="1" applyFill="1" applyBorder="1" applyAlignment="1">
      <alignment horizontal="center" vertical="center" shrinkToFit="1"/>
    </xf>
    <xf numFmtId="0" fontId="2" fillId="0" borderId="25" xfId="0" applyNumberFormat="1" applyFont="1" applyFill="1" applyBorder="1" applyAlignment="1">
      <alignment horizontal="center" vertical="center" shrinkToFit="1"/>
    </xf>
    <xf numFmtId="0" fontId="2" fillId="0" borderId="11" xfId="0" applyNumberFormat="1" applyFont="1" applyFill="1" applyBorder="1" applyAlignment="1">
      <alignment horizontal="center" vertical="center" shrinkToFit="1"/>
    </xf>
    <xf numFmtId="0" fontId="2" fillId="0" borderId="10" xfId="0" applyNumberFormat="1" applyFont="1" applyFill="1" applyBorder="1" applyAlignment="1">
      <alignment horizontal="center" vertical="center" shrinkToFit="1"/>
    </xf>
    <xf numFmtId="0" fontId="2" fillId="0" borderId="83" xfId="0" applyNumberFormat="1" applyFont="1" applyFill="1" applyBorder="1" applyAlignment="1">
      <alignment horizontal="center" vertical="center" shrinkToFit="1"/>
    </xf>
    <xf numFmtId="0" fontId="2" fillId="0" borderId="36" xfId="0" applyNumberFormat="1" applyFont="1" applyFill="1" applyBorder="1" applyAlignment="1">
      <alignment horizontal="center" vertical="center" shrinkToFit="1"/>
    </xf>
    <xf numFmtId="0" fontId="2" fillId="0" borderId="8" xfId="0" applyNumberFormat="1" applyFont="1" applyFill="1" applyBorder="1" applyAlignment="1">
      <alignment horizontal="center" vertical="center" shrinkToFit="1"/>
    </xf>
    <xf numFmtId="0" fontId="2" fillId="0" borderId="38" xfId="0" applyNumberFormat="1" applyFont="1" applyFill="1" applyBorder="1" applyAlignment="1">
      <alignment horizontal="center" vertical="center" shrinkToFit="1"/>
    </xf>
    <xf numFmtId="0" fontId="2" fillId="0" borderId="77" xfId="0" applyNumberFormat="1" applyFont="1" applyFill="1" applyBorder="1" applyAlignment="1">
      <alignment horizontal="center" vertical="center" shrinkToFit="1"/>
    </xf>
    <xf numFmtId="0" fontId="2" fillId="0" borderId="3" xfId="0" applyNumberFormat="1" applyFont="1" applyFill="1" applyBorder="1" applyAlignment="1">
      <alignment horizontal="center" vertical="center" shrinkToFit="1"/>
    </xf>
    <xf numFmtId="0" fontId="2" fillId="3" borderId="83" xfId="0" applyNumberFormat="1" applyFont="1" applyFill="1" applyBorder="1" applyAlignment="1">
      <alignment horizontal="center" vertical="center" shrinkToFit="1"/>
    </xf>
    <xf numFmtId="0" fontId="2" fillId="3" borderId="77" xfId="0" applyNumberFormat="1" applyFont="1" applyFill="1" applyBorder="1" applyAlignment="1">
      <alignment horizontal="center" vertical="center" shrinkToFit="1"/>
    </xf>
    <xf numFmtId="0" fontId="2" fillId="3" borderId="3" xfId="0" applyNumberFormat="1" applyFont="1" applyFill="1" applyBorder="1" applyAlignment="1">
      <alignment horizontal="center" vertical="center" shrinkToFit="1"/>
    </xf>
    <xf numFmtId="0" fontId="2" fillId="3" borderId="93" xfId="0" applyNumberFormat="1" applyFont="1" applyFill="1" applyBorder="1" applyAlignment="1">
      <alignment horizontal="center" vertical="center" shrinkToFit="1"/>
    </xf>
    <xf numFmtId="0" fontId="2" fillId="3" borderId="55" xfId="0" applyNumberFormat="1" applyFont="1" applyFill="1" applyBorder="1" applyAlignment="1">
      <alignment horizontal="center" vertical="center" shrinkToFit="1"/>
    </xf>
    <xf numFmtId="0" fontId="2" fillId="3" borderId="86" xfId="0" applyNumberFormat="1" applyFont="1" applyFill="1" applyBorder="1" applyAlignment="1">
      <alignment horizontal="center" vertical="center" shrinkToFit="1"/>
    </xf>
    <xf numFmtId="9" fontId="2" fillId="0" borderId="0" xfId="3" applyFont="1" applyFill="1" applyBorder="1" applyAlignment="1">
      <alignment horizontal="center" vertical="center" shrinkToFit="1"/>
    </xf>
    <xf numFmtId="177" fontId="2" fillId="0" borderId="98" xfId="0" applyNumberFormat="1" applyFont="1" applyFill="1" applyBorder="1" applyAlignment="1">
      <alignment horizontal="center" vertical="center" shrinkToFit="1"/>
    </xf>
    <xf numFmtId="0" fontId="2" fillId="3" borderId="10" xfId="0" applyNumberFormat="1" applyFont="1" applyFill="1" applyBorder="1" applyAlignment="1">
      <alignment horizontal="center" vertical="center" shrinkToFit="1"/>
    </xf>
    <xf numFmtId="0" fontId="2" fillId="3" borderId="21" xfId="0" applyNumberFormat="1" applyFont="1" applyFill="1" applyBorder="1" applyAlignment="1">
      <alignment horizontal="center" vertical="center" shrinkToFit="1"/>
    </xf>
    <xf numFmtId="0" fontId="2" fillId="3" borderId="16" xfId="0" applyNumberFormat="1" applyFont="1" applyFill="1" applyBorder="1" applyAlignment="1">
      <alignment horizontal="center" vertical="center" shrinkToFit="1"/>
    </xf>
    <xf numFmtId="0" fontId="2" fillId="3" borderId="33"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4" xfId="0" applyFont="1" applyFill="1" applyBorder="1" applyAlignment="1">
      <alignment horizontal="center" vertical="center" wrapText="1"/>
    </xf>
    <xf numFmtId="0" fontId="2" fillId="3" borderId="45" xfId="0" applyFont="1" applyFill="1" applyBorder="1" applyAlignment="1">
      <alignment horizontal="center" vertical="center"/>
    </xf>
    <xf numFmtId="0" fontId="2" fillId="3" borderId="35" xfId="0" applyFont="1" applyFill="1" applyBorder="1" applyAlignment="1">
      <alignment horizontal="center" vertical="center"/>
    </xf>
    <xf numFmtId="38" fontId="8" fillId="3" borderId="8" xfId="1" applyFont="1" applyFill="1" applyBorder="1" applyAlignment="1">
      <alignment horizontal="center" vertical="center" shrinkToFit="1"/>
    </xf>
    <xf numFmtId="38" fontId="8" fillId="3" borderId="14" xfId="1" applyFont="1" applyFill="1" applyBorder="1" applyAlignment="1">
      <alignment horizontal="center" vertical="center" shrinkToFit="1"/>
    </xf>
    <xf numFmtId="38" fontId="8" fillId="3" borderId="24" xfId="1" applyFont="1" applyFill="1" applyBorder="1" applyAlignment="1">
      <alignment horizontal="center" vertical="center" shrinkToFit="1"/>
    </xf>
    <xf numFmtId="0" fontId="8" fillId="3" borderId="12" xfId="0" applyFont="1" applyFill="1" applyBorder="1" applyAlignment="1">
      <alignment horizontal="center" vertical="center" shrinkToFit="1"/>
    </xf>
    <xf numFmtId="0" fontId="8" fillId="3" borderId="7" xfId="0" applyFont="1" applyFill="1" applyBorder="1" applyAlignment="1">
      <alignment horizontal="center" vertical="center" shrinkToFit="1"/>
    </xf>
    <xf numFmtId="0" fontId="8" fillId="3" borderId="18" xfId="0" applyFont="1" applyFill="1" applyBorder="1" applyAlignment="1">
      <alignment horizontal="center" vertical="center" shrinkToFit="1"/>
    </xf>
    <xf numFmtId="177" fontId="5" fillId="3" borderId="56" xfId="0" applyNumberFormat="1" applyFont="1" applyFill="1" applyBorder="1" applyAlignment="1">
      <alignment horizontal="center" vertical="center" shrinkToFit="1"/>
    </xf>
    <xf numFmtId="177" fontId="5" fillId="3" borderId="57" xfId="0" applyNumberFormat="1" applyFont="1" applyFill="1" applyBorder="1" applyAlignment="1">
      <alignment horizontal="center" vertical="center" shrinkToFit="1"/>
    </xf>
    <xf numFmtId="177" fontId="5" fillId="3" borderId="58" xfId="0" applyNumberFormat="1" applyFont="1" applyFill="1" applyBorder="1" applyAlignment="1">
      <alignment horizontal="center" vertical="center" shrinkToFit="1"/>
    </xf>
    <xf numFmtId="0" fontId="2" fillId="3" borderId="11" xfId="0" applyNumberFormat="1" applyFont="1" applyFill="1" applyBorder="1" applyAlignment="1">
      <alignment horizontal="center" vertical="center" shrinkToFit="1"/>
    </xf>
    <xf numFmtId="0" fontId="2" fillId="3" borderId="22" xfId="0" applyNumberFormat="1" applyFont="1" applyFill="1" applyBorder="1" applyAlignment="1">
      <alignment horizontal="center" vertical="center" shrinkToFit="1"/>
    </xf>
    <xf numFmtId="0" fontId="2" fillId="3" borderId="17" xfId="0" applyNumberFormat="1" applyFont="1" applyFill="1" applyBorder="1" applyAlignment="1">
      <alignment horizontal="center" vertical="center" shrinkToFit="1"/>
    </xf>
    <xf numFmtId="0" fontId="2" fillId="3" borderId="34" xfId="0" applyFont="1" applyFill="1" applyBorder="1" applyAlignment="1">
      <alignment horizontal="center" vertical="center"/>
    </xf>
    <xf numFmtId="38" fontId="8" fillId="3" borderId="33" xfId="1" applyFont="1" applyFill="1" applyBorder="1" applyAlignment="1">
      <alignment horizontal="center" vertical="center" shrinkToFit="1"/>
    </xf>
    <xf numFmtId="38" fontId="8" fillId="3" borderId="20" xfId="1" applyFont="1" applyFill="1" applyBorder="1" applyAlignment="1">
      <alignment horizontal="center" vertical="center" shrinkToFit="1"/>
    </xf>
    <xf numFmtId="38" fontId="8" fillId="3" borderId="29" xfId="1" applyFont="1" applyFill="1" applyBorder="1" applyAlignment="1">
      <alignment horizontal="center" vertical="center" shrinkToFit="1"/>
    </xf>
    <xf numFmtId="0" fontId="8" fillId="3" borderId="49" xfId="0" applyFont="1" applyFill="1" applyBorder="1" applyAlignment="1">
      <alignment horizontal="center" vertical="center" shrinkToFit="1"/>
    </xf>
    <xf numFmtId="0" fontId="8" fillId="3" borderId="4" xfId="0" applyFont="1" applyFill="1" applyBorder="1" applyAlignment="1">
      <alignment horizontal="center" vertical="center" shrinkToFit="1"/>
    </xf>
    <xf numFmtId="0" fontId="8" fillId="3" borderId="44" xfId="0" applyFont="1" applyFill="1" applyBorder="1" applyAlignment="1">
      <alignment horizontal="center" vertical="center" shrinkToFit="1"/>
    </xf>
    <xf numFmtId="177" fontId="5" fillId="3" borderId="61" xfId="0" applyNumberFormat="1" applyFont="1" applyFill="1" applyBorder="1" applyAlignment="1">
      <alignment horizontal="center" vertical="center" shrinkToFit="1"/>
    </xf>
    <xf numFmtId="0" fontId="2" fillId="3" borderId="26" xfId="0" applyNumberFormat="1" applyFont="1" applyFill="1" applyBorder="1" applyAlignment="1">
      <alignment horizontal="center" vertical="center" shrinkToFit="1"/>
    </xf>
    <xf numFmtId="0" fontId="2" fillId="3" borderId="25" xfId="0" applyNumberFormat="1" applyFont="1" applyFill="1" applyBorder="1" applyAlignment="1">
      <alignment horizontal="center" vertical="center" shrinkToFit="1"/>
    </xf>
    <xf numFmtId="0" fontId="2" fillId="3" borderId="28" xfId="0" applyNumberFormat="1" applyFont="1" applyFill="1" applyBorder="1" applyAlignment="1">
      <alignment horizontal="center" vertical="center" shrinkToFit="1"/>
    </xf>
    <xf numFmtId="0" fontId="2" fillId="3" borderId="34" xfId="0" applyFont="1" applyFill="1" applyBorder="1" applyAlignment="1">
      <alignment horizontal="center" vertical="center" shrinkToFit="1"/>
    </xf>
    <xf numFmtId="0" fontId="2" fillId="3" borderId="35" xfId="0" applyFont="1" applyFill="1" applyBorder="1" applyAlignment="1">
      <alignment horizontal="center" vertical="center" shrinkToFit="1"/>
    </xf>
    <xf numFmtId="0" fontId="2" fillId="3" borderId="34" xfId="0" applyFont="1" applyFill="1" applyBorder="1" applyAlignment="1">
      <alignment horizontal="center" vertical="center" wrapText="1" shrinkToFit="1"/>
    </xf>
    <xf numFmtId="0" fontId="8" fillId="3" borderId="33"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8" fillId="3" borderId="38" xfId="0" applyFont="1" applyFill="1" applyBorder="1" applyAlignment="1">
      <alignment horizontal="center" vertical="center" shrinkToFit="1"/>
    </xf>
    <xf numFmtId="0" fontId="8" fillId="3" borderId="36" xfId="0" applyFont="1" applyFill="1" applyBorder="1" applyAlignment="1">
      <alignment horizontal="center" vertical="center" shrinkToFit="1"/>
    </xf>
    <xf numFmtId="0" fontId="2" fillId="3" borderId="45" xfId="0" applyFont="1" applyFill="1" applyBorder="1" applyAlignment="1">
      <alignment horizontal="center" vertical="center" shrinkToFit="1"/>
    </xf>
    <xf numFmtId="0" fontId="2" fillId="3" borderId="45" xfId="0" applyFont="1" applyFill="1" applyBorder="1" applyAlignment="1">
      <alignment horizontal="center" vertical="center" wrapText="1" shrinkToFit="1"/>
    </xf>
    <xf numFmtId="0" fontId="8" fillId="3" borderId="20" xfId="0" applyFont="1" applyFill="1" applyBorder="1" applyAlignment="1">
      <alignment horizontal="center" vertical="center" shrinkToFit="1"/>
    </xf>
    <xf numFmtId="0" fontId="8" fillId="3" borderId="3" xfId="0" applyFont="1" applyFill="1" applyBorder="1" applyAlignment="1">
      <alignment horizontal="center" vertical="center" shrinkToFit="1"/>
    </xf>
    <xf numFmtId="0" fontId="2" fillId="3" borderId="35" xfId="0" applyFont="1" applyFill="1" applyBorder="1" applyAlignment="1">
      <alignment horizontal="center" vertical="center" wrapText="1" shrinkToFit="1"/>
    </xf>
    <xf numFmtId="0" fontId="2" fillId="3" borderId="38" xfId="0" applyNumberFormat="1" applyFont="1" applyFill="1" applyBorder="1" applyAlignment="1">
      <alignment horizontal="center" vertical="center" shrinkToFit="1"/>
    </xf>
    <xf numFmtId="0" fontId="2" fillId="3" borderId="36" xfId="0" applyNumberFormat="1" applyFont="1" applyFill="1" applyBorder="1" applyAlignment="1">
      <alignment horizontal="center" vertical="center" shrinkToFit="1"/>
    </xf>
    <xf numFmtId="0" fontId="2" fillId="3" borderId="46" xfId="0" applyNumberFormat="1" applyFont="1" applyFill="1" applyBorder="1" applyAlignment="1">
      <alignment horizontal="center" vertical="center" shrinkToFit="1"/>
    </xf>
    <xf numFmtId="0" fontId="2" fillId="3" borderId="48" xfId="0" applyNumberFormat="1" applyFont="1" applyFill="1" applyBorder="1" applyAlignment="1">
      <alignment horizontal="center" vertical="center" shrinkToFit="1"/>
    </xf>
    <xf numFmtId="177" fontId="2" fillId="3" borderId="39" xfId="0" applyNumberFormat="1" applyFont="1" applyFill="1" applyBorder="1" applyAlignment="1">
      <alignment horizontal="center" vertical="center" shrinkToFit="1"/>
    </xf>
    <xf numFmtId="177" fontId="2" fillId="3" borderId="37" xfId="0" applyNumberFormat="1" applyFont="1" applyFill="1" applyBorder="1" applyAlignment="1">
      <alignment horizontal="center" vertical="center" shrinkToFit="1"/>
    </xf>
    <xf numFmtId="0" fontId="2" fillId="3" borderId="33" xfId="0" applyNumberFormat="1" applyFont="1" applyFill="1" applyBorder="1" applyAlignment="1">
      <alignment horizontal="center" vertical="center" shrinkToFit="1"/>
    </xf>
    <xf numFmtId="0" fontId="2" fillId="3" borderId="29" xfId="0" applyNumberFormat="1" applyFont="1" applyFill="1" applyBorder="1" applyAlignment="1">
      <alignment horizontal="center" vertical="center" shrinkToFit="1"/>
    </xf>
    <xf numFmtId="0" fontId="8" fillId="3" borderId="34" xfId="0" applyFont="1" applyFill="1" applyBorder="1" applyAlignment="1">
      <alignment horizontal="left" vertical="center" shrinkToFit="1"/>
    </xf>
    <xf numFmtId="0" fontId="8" fillId="3" borderId="35" xfId="0" applyFont="1" applyFill="1" applyBorder="1" applyAlignment="1">
      <alignment horizontal="left" vertical="center" shrinkToFit="1"/>
    </xf>
    <xf numFmtId="177" fontId="5" fillId="3" borderId="59" xfId="0" applyNumberFormat="1" applyFont="1" applyFill="1" applyBorder="1" applyAlignment="1">
      <alignment horizontal="center" vertical="center" shrinkToFit="1"/>
    </xf>
    <xf numFmtId="177" fontId="5" fillId="3" borderId="60" xfId="0" applyNumberFormat="1" applyFont="1" applyFill="1" applyBorder="1" applyAlignment="1">
      <alignment horizontal="center" vertical="center" shrinkToFit="1"/>
    </xf>
    <xf numFmtId="177" fontId="2" fillId="3" borderId="5" xfId="0" applyNumberFormat="1" applyFont="1" applyFill="1" applyBorder="1" applyAlignment="1">
      <alignment horizontal="center" vertical="center" shrinkToFit="1"/>
    </xf>
    <xf numFmtId="0" fontId="2" fillId="3" borderId="20" xfId="0" applyNumberFormat="1" applyFont="1" applyFill="1" applyBorder="1" applyAlignment="1">
      <alignment horizontal="center" vertical="center" shrinkToFit="1"/>
    </xf>
    <xf numFmtId="0" fontId="2" fillId="3" borderId="3" xfId="0" applyNumberFormat="1" applyFont="1" applyFill="1" applyBorder="1" applyAlignment="1">
      <alignment horizontal="center" vertical="center" shrinkToFit="1"/>
    </xf>
    <xf numFmtId="0" fontId="2" fillId="3" borderId="20" xfId="0" applyFont="1" applyFill="1" applyBorder="1" applyAlignment="1">
      <alignment horizontal="center" vertical="center" shrinkToFit="1"/>
    </xf>
    <xf numFmtId="0" fontId="2" fillId="3" borderId="29" xfId="0" applyFont="1" applyFill="1" applyBorder="1" applyAlignment="1">
      <alignment horizontal="center" vertical="center" shrinkToFit="1"/>
    </xf>
    <xf numFmtId="0" fontId="8" fillId="3" borderId="2" xfId="0" applyFont="1" applyFill="1" applyBorder="1" applyAlignment="1">
      <alignment horizontal="center" vertical="center" shrinkToFit="1"/>
    </xf>
    <xf numFmtId="0" fontId="2" fillId="0" borderId="34" xfId="0" applyFont="1" applyFill="1" applyBorder="1" applyAlignment="1">
      <alignment horizontal="center" vertical="center" shrinkToFit="1"/>
    </xf>
    <xf numFmtId="0" fontId="2" fillId="0" borderId="35" xfId="0" applyFont="1" applyFill="1" applyBorder="1" applyAlignment="1">
      <alignment horizontal="center" vertical="center" shrinkToFit="1"/>
    </xf>
    <xf numFmtId="0" fontId="2" fillId="0" borderId="34" xfId="0" applyFont="1" applyFill="1" applyBorder="1" applyAlignment="1">
      <alignment horizontal="center" vertical="center" wrapText="1" shrinkToFit="1"/>
    </xf>
    <xf numFmtId="0" fontId="8" fillId="0" borderId="33" xfId="0" applyFont="1" applyFill="1" applyBorder="1" applyAlignment="1">
      <alignment horizontal="center" vertical="center" shrinkToFit="1"/>
    </xf>
    <xf numFmtId="0" fontId="8" fillId="0" borderId="29" xfId="0" applyFont="1" applyFill="1" applyBorder="1" applyAlignment="1">
      <alignment horizontal="center" vertical="center" shrinkToFit="1"/>
    </xf>
    <xf numFmtId="0" fontId="8" fillId="0" borderId="38" xfId="0" applyFont="1" applyFill="1" applyBorder="1" applyAlignment="1">
      <alignment horizontal="center" vertical="center" shrinkToFit="1"/>
    </xf>
    <xf numFmtId="0" fontId="8" fillId="0" borderId="36" xfId="0" applyFont="1" applyFill="1" applyBorder="1" applyAlignment="1">
      <alignment horizontal="center" vertical="center" shrinkToFit="1"/>
    </xf>
    <xf numFmtId="0" fontId="2" fillId="3" borderId="35" xfId="0" applyFont="1" applyFill="1" applyBorder="1" applyAlignment="1">
      <alignment horizontal="center" vertical="center" wrapText="1"/>
    </xf>
    <xf numFmtId="0" fontId="2" fillId="0" borderId="35" xfId="0" applyFont="1" applyFill="1" applyBorder="1" applyAlignment="1">
      <alignment horizontal="center" vertical="center" wrapText="1" shrinkToFit="1"/>
    </xf>
    <xf numFmtId="0" fontId="2" fillId="0" borderId="45" xfId="0" applyFont="1" applyFill="1" applyBorder="1" applyAlignment="1">
      <alignment horizontal="center" vertical="center" shrinkToFit="1"/>
    </xf>
    <xf numFmtId="0" fontId="2" fillId="0" borderId="45" xfId="0" applyFont="1" applyFill="1" applyBorder="1" applyAlignment="1">
      <alignment horizontal="center" vertical="center" wrapText="1" shrinkToFit="1"/>
    </xf>
    <xf numFmtId="0" fontId="8" fillId="0" borderId="20"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2" fillId="3" borderId="33" xfId="0" applyFont="1" applyFill="1" applyBorder="1" applyAlignment="1">
      <alignment horizontal="center" vertical="center" shrinkToFit="1"/>
    </xf>
    <xf numFmtId="0" fontId="2" fillId="3" borderId="50" xfId="0" applyFont="1" applyFill="1" applyBorder="1" applyAlignment="1">
      <alignment horizontal="center" vertical="center"/>
    </xf>
    <xf numFmtId="177" fontId="5" fillId="3" borderId="88" xfId="0" applyNumberFormat="1" applyFont="1" applyFill="1" applyBorder="1" applyAlignment="1">
      <alignment horizontal="center" vertical="center" shrinkToFit="1"/>
    </xf>
    <xf numFmtId="0" fontId="2" fillId="0" borderId="33" xfId="0" applyFont="1" applyFill="1" applyBorder="1" applyAlignment="1">
      <alignment horizontal="center" vertical="center" shrinkToFit="1"/>
    </xf>
    <xf numFmtId="0" fontId="2" fillId="0" borderId="29"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8" fillId="0" borderId="18" xfId="0" applyFont="1" applyFill="1" applyBorder="1" applyAlignment="1">
      <alignment horizontal="center" vertical="center" shrinkToFit="1"/>
    </xf>
    <xf numFmtId="0" fontId="8" fillId="3" borderId="45" xfId="0" applyFont="1" applyFill="1" applyBorder="1" applyAlignment="1">
      <alignment horizontal="left" vertical="center" shrinkToFit="1"/>
    </xf>
    <xf numFmtId="0" fontId="2" fillId="3" borderId="47" xfId="0" applyNumberFormat="1" applyFont="1" applyFill="1" applyBorder="1" applyAlignment="1">
      <alignment horizontal="center" vertical="center" shrinkToFit="1"/>
    </xf>
    <xf numFmtId="177" fontId="2" fillId="0" borderId="43" xfId="0" applyNumberFormat="1" applyFont="1" applyFill="1" applyBorder="1" applyAlignment="1">
      <alignment horizontal="left" vertical="center" shrinkToFit="1"/>
    </xf>
    <xf numFmtId="38" fontId="8" fillId="3" borderId="32" xfId="1" applyFont="1" applyFill="1" applyBorder="1" applyAlignment="1">
      <alignment horizontal="center" vertical="center" shrinkToFit="1"/>
    </xf>
    <xf numFmtId="0" fontId="8" fillId="3" borderId="63" xfId="0" applyFont="1" applyFill="1" applyBorder="1" applyAlignment="1">
      <alignment horizontal="center" vertical="center" shrinkToFit="1"/>
    </xf>
    <xf numFmtId="0" fontId="2" fillId="3" borderId="89" xfId="0" applyNumberFormat="1" applyFont="1" applyFill="1" applyBorder="1" applyAlignment="1">
      <alignment horizontal="center" vertical="center" shrinkToFit="1"/>
    </xf>
    <xf numFmtId="0" fontId="2" fillId="3" borderId="45" xfId="0" applyFont="1" applyFill="1" applyBorder="1" applyAlignment="1">
      <alignment horizontal="center" vertical="center" wrapText="1"/>
    </xf>
    <xf numFmtId="0" fontId="9" fillId="0" borderId="0" xfId="0" applyFont="1" applyFill="1" applyBorder="1" applyAlignment="1">
      <alignment horizontal="center" vertical="center" shrinkToFit="1"/>
    </xf>
    <xf numFmtId="0" fontId="2" fillId="0" borderId="0" xfId="0" applyFont="1" applyFill="1" applyBorder="1" applyAlignment="1">
      <alignment horizontal="center" vertical="center"/>
    </xf>
  </cellXfs>
  <cellStyles count="4">
    <cellStyle name="パーセント" xfId="3" builtinId="5"/>
    <cellStyle name="桁区切り" xfId="1" builtinId="6"/>
    <cellStyle name="標準" xfId="0" builtinId="0"/>
    <cellStyle name="標準_初心者受講者名簿"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05"/>
  <sheetViews>
    <sheetView tabSelected="1" view="pageBreakPreview" zoomScaleNormal="100" zoomScaleSheetLayoutView="100" workbookViewId="0"/>
  </sheetViews>
  <sheetFormatPr defaultColWidth="6.5" defaultRowHeight="14.25" x14ac:dyDescent="0.15"/>
  <cols>
    <col min="1" max="1" width="7" style="3" customWidth="1"/>
    <col min="2" max="2" width="7.75" style="3" bestFit="1" customWidth="1"/>
    <col min="3" max="3" width="6.25" style="30" bestFit="1" customWidth="1"/>
    <col min="4" max="4" width="5.875" style="28" bestFit="1" customWidth="1"/>
    <col min="5" max="5" width="11.25" style="29" bestFit="1" customWidth="1"/>
    <col min="6" max="7" width="8.375" style="25" bestFit="1" customWidth="1"/>
    <col min="8" max="8" width="4.875" style="3" customWidth="1"/>
    <col min="9" max="9" width="4.875" style="4" customWidth="1"/>
    <col min="10" max="10" width="9.25" style="4" customWidth="1"/>
    <col min="11" max="16" width="8.625" style="4" customWidth="1"/>
    <col min="17" max="17" width="4.875" style="3" customWidth="1"/>
    <col min="18" max="18" width="4.875" style="1" customWidth="1"/>
    <col min="19" max="20" width="8.625" style="4" customWidth="1"/>
    <col min="21" max="21" width="8.625" style="5" customWidth="1"/>
    <col min="22" max="22" width="8.625" style="23" customWidth="1"/>
    <col min="23" max="24" width="4.75" style="2" bestFit="1" customWidth="1"/>
    <col min="25" max="25" width="4.75" style="2" customWidth="1"/>
    <col min="26" max="26" width="7.375" style="19" bestFit="1" customWidth="1"/>
    <col min="27" max="27" width="7.375" style="2" bestFit="1" customWidth="1"/>
    <col min="28" max="28" width="7.375" style="7" bestFit="1" customWidth="1"/>
    <col min="29" max="29" width="7.375" style="19" bestFit="1" customWidth="1"/>
    <col min="30" max="32" width="4.75" style="2" bestFit="1" customWidth="1"/>
    <col min="33" max="33" width="6.25" style="7" bestFit="1" customWidth="1"/>
    <col min="34" max="247" width="6.5" style="1"/>
    <col min="248" max="248" width="7" style="1" customWidth="1"/>
    <col min="249" max="258" width="0" style="1" hidden="1" customWidth="1"/>
    <col min="259" max="259" width="6.25" style="1" bestFit="1" customWidth="1"/>
    <col min="260" max="260" width="5.875" style="1" bestFit="1" customWidth="1"/>
    <col min="261" max="261" width="0" style="1" hidden="1" customWidth="1"/>
    <col min="262" max="262" width="11.25" style="1" bestFit="1" customWidth="1"/>
    <col min="263" max="263" width="4.75" style="1" customWidth="1"/>
    <col min="264" max="264" width="7.875" style="1" customWidth="1"/>
    <col min="265" max="266" width="4.875" style="1" customWidth="1"/>
    <col min="267" max="272" width="8.625" style="1" customWidth="1"/>
    <col min="273" max="274" width="4.875" style="1" customWidth="1"/>
    <col min="275" max="278" width="8.625" style="1" customWidth="1"/>
    <col min="279" max="280" width="4.75" style="1" bestFit="1" customWidth="1"/>
    <col min="281" max="281" width="4.75" style="1" customWidth="1"/>
    <col min="282" max="282" width="9.625" style="1" bestFit="1" customWidth="1"/>
    <col min="283" max="283" width="4.75" style="1" bestFit="1" customWidth="1"/>
    <col min="284" max="284" width="5.875" style="1" bestFit="1" customWidth="1"/>
    <col min="285" max="285" width="9.625" style="1" bestFit="1" customWidth="1"/>
    <col min="286" max="288" width="4.75" style="1" bestFit="1" customWidth="1"/>
    <col min="289" max="289" width="6.25" style="1" bestFit="1" customWidth="1"/>
    <col min="290" max="503" width="6.5" style="1"/>
    <col min="504" max="504" width="7" style="1" customWidth="1"/>
    <col min="505" max="514" width="0" style="1" hidden="1" customWidth="1"/>
    <col min="515" max="515" width="6.25" style="1" bestFit="1" customWidth="1"/>
    <col min="516" max="516" width="5.875" style="1" bestFit="1" customWidth="1"/>
    <col min="517" max="517" width="0" style="1" hidden="1" customWidth="1"/>
    <col min="518" max="518" width="11.25" style="1" bestFit="1" customWidth="1"/>
    <col min="519" max="519" width="4.75" style="1" customWidth="1"/>
    <col min="520" max="520" width="7.875" style="1" customWidth="1"/>
    <col min="521" max="522" width="4.875" style="1" customWidth="1"/>
    <col min="523" max="528" width="8.625" style="1" customWidth="1"/>
    <col min="529" max="530" width="4.875" style="1" customWidth="1"/>
    <col min="531" max="534" width="8.625" style="1" customWidth="1"/>
    <col min="535" max="536" width="4.75" style="1" bestFit="1" customWidth="1"/>
    <col min="537" max="537" width="4.75" style="1" customWidth="1"/>
    <col min="538" max="538" width="9.625" style="1" bestFit="1" customWidth="1"/>
    <col min="539" max="539" width="4.75" style="1" bestFit="1" customWidth="1"/>
    <col min="540" max="540" width="5.875" style="1" bestFit="1" customWidth="1"/>
    <col min="541" max="541" width="9.625" style="1" bestFit="1" customWidth="1"/>
    <col min="542" max="544" width="4.75" style="1" bestFit="1" customWidth="1"/>
    <col min="545" max="545" width="6.25" style="1" bestFit="1" customWidth="1"/>
    <col min="546" max="759" width="6.5" style="1"/>
    <col min="760" max="760" width="7" style="1" customWidth="1"/>
    <col min="761" max="770" width="0" style="1" hidden="1" customWidth="1"/>
    <col min="771" max="771" width="6.25" style="1" bestFit="1" customWidth="1"/>
    <col min="772" max="772" width="5.875" style="1" bestFit="1" customWidth="1"/>
    <col min="773" max="773" width="0" style="1" hidden="1" customWidth="1"/>
    <col min="774" max="774" width="11.25" style="1" bestFit="1" customWidth="1"/>
    <col min="775" max="775" width="4.75" style="1" customWidth="1"/>
    <col min="776" max="776" width="7.875" style="1" customWidth="1"/>
    <col min="777" max="778" width="4.875" style="1" customWidth="1"/>
    <col min="779" max="784" width="8.625" style="1" customWidth="1"/>
    <col min="785" max="786" width="4.875" style="1" customWidth="1"/>
    <col min="787" max="790" width="8.625" style="1" customWidth="1"/>
    <col min="791" max="792" width="4.75" style="1" bestFit="1" customWidth="1"/>
    <col min="793" max="793" width="4.75" style="1" customWidth="1"/>
    <col min="794" max="794" width="9.625" style="1" bestFit="1" customWidth="1"/>
    <col min="795" max="795" width="4.75" style="1" bestFit="1" customWidth="1"/>
    <col min="796" max="796" width="5.875" style="1" bestFit="1" customWidth="1"/>
    <col min="797" max="797" width="9.625" style="1" bestFit="1" customWidth="1"/>
    <col min="798" max="800" width="4.75" style="1" bestFit="1" customWidth="1"/>
    <col min="801" max="801" width="6.25" style="1" bestFit="1" customWidth="1"/>
    <col min="802" max="1015" width="6.5" style="1"/>
    <col min="1016" max="1016" width="7" style="1" customWidth="1"/>
    <col min="1017" max="1026" width="0" style="1" hidden="1" customWidth="1"/>
    <col min="1027" max="1027" width="6.25" style="1" bestFit="1" customWidth="1"/>
    <col min="1028" max="1028" width="5.875" style="1" bestFit="1" customWidth="1"/>
    <col min="1029" max="1029" width="0" style="1" hidden="1" customWidth="1"/>
    <col min="1030" max="1030" width="11.25" style="1" bestFit="1" customWidth="1"/>
    <col min="1031" max="1031" width="4.75" style="1" customWidth="1"/>
    <col min="1032" max="1032" width="7.875" style="1" customWidth="1"/>
    <col min="1033" max="1034" width="4.875" style="1" customWidth="1"/>
    <col min="1035" max="1040" width="8.625" style="1" customWidth="1"/>
    <col min="1041" max="1042" width="4.875" style="1" customWidth="1"/>
    <col min="1043" max="1046" width="8.625" style="1" customWidth="1"/>
    <col min="1047" max="1048" width="4.75" style="1" bestFit="1" customWidth="1"/>
    <col min="1049" max="1049" width="4.75" style="1" customWidth="1"/>
    <col min="1050" max="1050" width="9.625" style="1" bestFit="1" customWidth="1"/>
    <col min="1051" max="1051" width="4.75" style="1" bestFit="1" customWidth="1"/>
    <col min="1052" max="1052" width="5.875" style="1" bestFit="1" customWidth="1"/>
    <col min="1053" max="1053" width="9.625" style="1" bestFit="1" customWidth="1"/>
    <col min="1054" max="1056" width="4.75" style="1" bestFit="1" customWidth="1"/>
    <col min="1057" max="1057" width="6.25" style="1" bestFit="1" customWidth="1"/>
    <col min="1058" max="1271" width="6.5" style="1"/>
    <col min="1272" max="1272" width="7" style="1" customWidth="1"/>
    <col min="1273" max="1282" width="0" style="1" hidden="1" customWidth="1"/>
    <col min="1283" max="1283" width="6.25" style="1" bestFit="1" customWidth="1"/>
    <col min="1284" max="1284" width="5.875" style="1" bestFit="1" customWidth="1"/>
    <col min="1285" max="1285" width="0" style="1" hidden="1" customWidth="1"/>
    <col min="1286" max="1286" width="11.25" style="1" bestFit="1" customWidth="1"/>
    <col min="1287" max="1287" width="4.75" style="1" customWidth="1"/>
    <col min="1288" max="1288" width="7.875" style="1" customWidth="1"/>
    <col min="1289" max="1290" width="4.875" style="1" customWidth="1"/>
    <col min="1291" max="1296" width="8.625" style="1" customWidth="1"/>
    <col min="1297" max="1298" width="4.875" style="1" customWidth="1"/>
    <col min="1299" max="1302" width="8.625" style="1" customWidth="1"/>
    <col min="1303" max="1304" width="4.75" style="1" bestFit="1" customWidth="1"/>
    <col min="1305" max="1305" width="4.75" style="1" customWidth="1"/>
    <col min="1306" max="1306" width="9.625" style="1" bestFit="1" customWidth="1"/>
    <col min="1307" max="1307" width="4.75" style="1" bestFit="1" customWidth="1"/>
    <col min="1308" max="1308" width="5.875" style="1" bestFit="1" customWidth="1"/>
    <col min="1309" max="1309" width="9.625" style="1" bestFit="1" customWidth="1"/>
    <col min="1310" max="1312" width="4.75" style="1" bestFit="1" customWidth="1"/>
    <col min="1313" max="1313" width="6.25" style="1" bestFit="1" customWidth="1"/>
    <col min="1314" max="1527" width="6.5" style="1"/>
    <col min="1528" max="1528" width="7" style="1" customWidth="1"/>
    <col min="1529" max="1538" width="0" style="1" hidden="1" customWidth="1"/>
    <col min="1539" max="1539" width="6.25" style="1" bestFit="1" customWidth="1"/>
    <col min="1540" max="1540" width="5.875" style="1" bestFit="1" customWidth="1"/>
    <col min="1541" max="1541" width="0" style="1" hidden="1" customWidth="1"/>
    <col min="1542" max="1542" width="11.25" style="1" bestFit="1" customWidth="1"/>
    <col min="1543" max="1543" width="4.75" style="1" customWidth="1"/>
    <col min="1544" max="1544" width="7.875" style="1" customWidth="1"/>
    <col min="1545" max="1546" width="4.875" style="1" customWidth="1"/>
    <col min="1547" max="1552" width="8.625" style="1" customWidth="1"/>
    <col min="1553" max="1554" width="4.875" style="1" customWidth="1"/>
    <col min="1555" max="1558" width="8.625" style="1" customWidth="1"/>
    <col min="1559" max="1560" width="4.75" style="1" bestFit="1" customWidth="1"/>
    <col min="1561" max="1561" width="4.75" style="1" customWidth="1"/>
    <col min="1562" max="1562" width="9.625" style="1" bestFit="1" customWidth="1"/>
    <col min="1563" max="1563" width="4.75" style="1" bestFit="1" customWidth="1"/>
    <col min="1564" max="1564" width="5.875" style="1" bestFit="1" customWidth="1"/>
    <col min="1565" max="1565" width="9.625" style="1" bestFit="1" customWidth="1"/>
    <col min="1566" max="1568" width="4.75" style="1" bestFit="1" customWidth="1"/>
    <col min="1569" max="1569" width="6.25" style="1" bestFit="1" customWidth="1"/>
    <col min="1570" max="1783" width="6.5" style="1"/>
    <col min="1784" max="1784" width="7" style="1" customWidth="1"/>
    <col min="1785" max="1794" width="0" style="1" hidden="1" customWidth="1"/>
    <col min="1795" max="1795" width="6.25" style="1" bestFit="1" customWidth="1"/>
    <col min="1796" max="1796" width="5.875" style="1" bestFit="1" customWidth="1"/>
    <col min="1797" max="1797" width="0" style="1" hidden="1" customWidth="1"/>
    <col min="1798" max="1798" width="11.25" style="1" bestFit="1" customWidth="1"/>
    <col min="1799" max="1799" width="4.75" style="1" customWidth="1"/>
    <col min="1800" max="1800" width="7.875" style="1" customWidth="1"/>
    <col min="1801" max="1802" width="4.875" style="1" customWidth="1"/>
    <col min="1803" max="1808" width="8.625" style="1" customWidth="1"/>
    <col min="1809" max="1810" width="4.875" style="1" customWidth="1"/>
    <col min="1811" max="1814" width="8.625" style="1" customWidth="1"/>
    <col min="1815" max="1816" width="4.75" style="1" bestFit="1" customWidth="1"/>
    <col min="1817" max="1817" width="4.75" style="1" customWidth="1"/>
    <col min="1818" max="1818" width="9.625" style="1" bestFit="1" customWidth="1"/>
    <col min="1819" max="1819" width="4.75" style="1" bestFit="1" customWidth="1"/>
    <col min="1820" max="1820" width="5.875" style="1" bestFit="1" customWidth="1"/>
    <col min="1821" max="1821" width="9.625" style="1" bestFit="1" customWidth="1"/>
    <col min="1822" max="1824" width="4.75" style="1" bestFit="1" customWidth="1"/>
    <col min="1825" max="1825" width="6.25" style="1" bestFit="1" customWidth="1"/>
    <col min="1826" max="2039" width="6.5" style="1"/>
    <col min="2040" max="2040" width="7" style="1" customWidth="1"/>
    <col min="2041" max="2050" width="0" style="1" hidden="1" customWidth="1"/>
    <col min="2051" max="2051" width="6.25" style="1" bestFit="1" customWidth="1"/>
    <col min="2052" max="2052" width="5.875" style="1" bestFit="1" customWidth="1"/>
    <col min="2053" max="2053" width="0" style="1" hidden="1" customWidth="1"/>
    <col min="2054" max="2054" width="11.25" style="1" bestFit="1" customWidth="1"/>
    <col min="2055" max="2055" width="4.75" style="1" customWidth="1"/>
    <col min="2056" max="2056" width="7.875" style="1" customWidth="1"/>
    <col min="2057" max="2058" width="4.875" style="1" customWidth="1"/>
    <col min="2059" max="2064" width="8.625" style="1" customWidth="1"/>
    <col min="2065" max="2066" width="4.875" style="1" customWidth="1"/>
    <col min="2067" max="2070" width="8.625" style="1" customWidth="1"/>
    <col min="2071" max="2072" width="4.75" style="1" bestFit="1" customWidth="1"/>
    <col min="2073" max="2073" width="4.75" style="1" customWidth="1"/>
    <col min="2074" max="2074" width="9.625" style="1" bestFit="1" customWidth="1"/>
    <col min="2075" max="2075" width="4.75" style="1" bestFit="1" customWidth="1"/>
    <col min="2076" max="2076" width="5.875" style="1" bestFit="1" customWidth="1"/>
    <col min="2077" max="2077" width="9.625" style="1" bestFit="1" customWidth="1"/>
    <col min="2078" max="2080" width="4.75" style="1" bestFit="1" customWidth="1"/>
    <col min="2081" max="2081" width="6.25" style="1" bestFit="1" customWidth="1"/>
    <col min="2082" max="2295" width="6.5" style="1"/>
    <col min="2296" max="2296" width="7" style="1" customWidth="1"/>
    <col min="2297" max="2306" width="0" style="1" hidden="1" customWidth="1"/>
    <col min="2307" max="2307" width="6.25" style="1" bestFit="1" customWidth="1"/>
    <col min="2308" max="2308" width="5.875" style="1" bestFit="1" customWidth="1"/>
    <col min="2309" max="2309" width="0" style="1" hidden="1" customWidth="1"/>
    <col min="2310" max="2310" width="11.25" style="1" bestFit="1" customWidth="1"/>
    <col min="2311" max="2311" width="4.75" style="1" customWidth="1"/>
    <col min="2312" max="2312" width="7.875" style="1" customWidth="1"/>
    <col min="2313" max="2314" width="4.875" style="1" customWidth="1"/>
    <col min="2315" max="2320" width="8.625" style="1" customWidth="1"/>
    <col min="2321" max="2322" width="4.875" style="1" customWidth="1"/>
    <col min="2323" max="2326" width="8.625" style="1" customWidth="1"/>
    <col min="2327" max="2328" width="4.75" style="1" bestFit="1" customWidth="1"/>
    <col min="2329" max="2329" width="4.75" style="1" customWidth="1"/>
    <col min="2330" max="2330" width="9.625" style="1" bestFit="1" customWidth="1"/>
    <col min="2331" max="2331" width="4.75" style="1" bestFit="1" customWidth="1"/>
    <col min="2332" max="2332" width="5.875" style="1" bestFit="1" customWidth="1"/>
    <col min="2333" max="2333" width="9.625" style="1" bestFit="1" customWidth="1"/>
    <col min="2334" max="2336" width="4.75" style="1" bestFit="1" customWidth="1"/>
    <col min="2337" max="2337" width="6.25" style="1" bestFit="1" customWidth="1"/>
    <col min="2338" max="2551" width="6.5" style="1"/>
    <col min="2552" max="2552" width="7" style="1" customWidth="1"/>
    <col min="2553" max="2562" width="0" style="1" hidden="1" customWidth="1"/>
    <col min="2563" max="2563" width="6.25" style="1" bestFit="1" customWidth="1"/>
    <col min="2564" max="2564" width="5.875" style="1" bestFit="1" customWidth="1"/>
    <col min="2565" max="2565" width="0" style="1" hidden="1" customWidth="1"/>
    <col min="2566" max="2566" width="11.25" style="1" bestFit="1" customWidth="1"/>
    <col min="2567" max="2567" width="4.75" style="1" customWidth="1"/>
    <col min="2568" max="2568" width="7.875" style="1" customWidth="1"/>
    <col min="2569" max="2570" width="4.875" style="1" customWidth="1"/>
    <col min="2571" max="2576" width="8.625" style="1" customWidth="1"/>
    <col min="2577" max="2578" width="4.875" style="1" customWidth="1"/>
    <col min="2579" max="2582" width="8.625" style="1" customWidth="1"/>
    <col min="2583" max="2584" width="4.75" style="1" bestFit="1" customWidth="1"/>
    <col min="2585" max="2585" width="4.75" style="1" customWidth="1"/>
    <col min="2586" max="2586" width="9.625" style="1" bestFit="1" customWidth="1"/>
    <col min="2587" max="2587" width="4.75" style="1" bestFit="1" customWidth="1"/>
    <col min="2588" max="2588" width="5.875" style="1" bestFit="1" customWidth="1"/>
    <col min="2589" max="2589" width="9.625" style="1" bestFit="1" customWidth="1"/>
    <col min="2590" max="2592" width="4.75" style="1" bestFit="1" customWidth="1"/>
    <col min="2593" max="2593" width="6.25" style="1" bestFit="1" customWidth="1"/>
    <col min="2594" max="2807" width="6.5" style="1"/>
    <col min="2808" max="2808" width="7" style="1" customWidth="1"/>
    <col min="2809" max="2818" width="0" style="1" hidden="1" customWidth="1"/>
    <col min="2819" max="2819" width="6.25" style="1" bestFit="1" customWidth="1"/>
    <col min="2820" max="2820" width="5.875" style="1" bestFit="1" customWidth="1"/>
    <col min="2821" max="2821" width="0" style="1" hidden="1" customWidth="1"/>
    <col min="2822" max="2822" width="11.25" style="1" bestFit="1" customWidth="1"/>
    <col min="2823" max="2823" width="4.75" style="1" customWidth="1"/>
    <col min="2824" max="2824" width="7.875" style="1" customWidth="1"/>
    <col min="2825" max="2826" width="4.875" style="1" customWidth="1"/>
    <col min="2827" max="2832" width="8.625" style="1" customWidth="1"/>
    <col min="2833" max="2834" width="4.875" style="1" customWidth="1"/>
    <col min="2835" max="2838" width="8.625" style="1" customWidth="1"/>
    <col min="2839" max="2840" width="4.75" style="1" bestFit="1" customWidth="1"/>
    <col min="2841" max="2841" width="4.75" style="1" customWidth="1"/>
    <col min="2842" max="2842" width="9.625" style="1" bestFit="1" customWidth="1"/>
    <col min="2843" max="2843" width="4.75" style="1" bestFit="1" customWidth="1"/>
    <col min="2844" max="2844" width="5.875" style="1" bestFit="1" customWidth="1"/>
    <col min="2845" max="2845" width="9.625" style="1" bestFit="1" customWidth="1"/>
    <col min="2846" max="2848" width="4.75" style="1" bestFit="1" customWidth="1"/>
    <col min="2849" max="2849" width="6.25" style="1" bestFit="1" customWidth="1"/>
    <col min="2850" max="3063" width="6.5" style="1"/>
    <col min="3064" max="3064" width="7" style="1" customWidth="1"/>
    <col min="3065" max="3074" width="0" style="1" hidden="1" customWidth="1"/>
    <col min="3075" max="3075" width="6.25" style="1" bestFit="1" customWidth="1"/>
    <col min="3076" max="3076" width="5.875" style="1" bestFit="1" customWidth="1"/>
    <col min="3077" max="3077" width="0" style="1" hidden="1" customWidth="1"/>
    <col min="3078" max="3078" width="11.25" style="1" bestFit="1" customWidth="1"/>
    <col min="3079" max="3079" width="4.75" style="1" customWidth="1"/>
    <col min="3080" max="3080" width="7.875" style="1" customWidth="1"/>
    <col min="3081" max="3082" width="4.875" style="1" customWidth="1"/>
    <col min="3083" max="3088" width="8.625" style="1" customWidth="1"/>
    <col min="3089" max="3090" width="4.875" style="1" customWidth="1"/>
    <col min="3091" max="3094" width="8.625" style="1" customWidth="1"/>
    <col min="3095" max="3096" width="4.75" style="1" bestFit="1" customWidth="1"/>
    <col min="3097" max="3097" width="4.75" style="1" customWidth="1"/>
    <col min="3098" max="3098" width="9.625" style="1" bestFit="1" customWidth="1"/>
    <col min="3099" max="3099" width="4.75" style="1" bestFit="1" customWidth="1"/>
    <col min="3100" max="3100" width="5.875" style="1" bestFit="1" customWidth="1"/>
    <col min="3101" max="3101" width="9.625" style="1" bestFit="1" customWidth="1"/>
    <col min="3102" max="3104" width="4.75" style="1" bestFit="1" customWidth="1"/>
    <col min="3105" max="3105" width="6.25" style="1" bestFit="1" customWidth="1"/>
    <col min="3106" max="3319" width="6.5" style="1"/>
    <col min="3320" max="3320" width="7" style="1" customWidth="1"/>
    <col min="3321" max="3330" width="0" style="1" hidden="1" customWidth="1"/>
    <col min="3331" max="3331" width="6.25" style="1" bestFit="1" customWidth="1"/>
    <col min="3332" max="3332" width="5.875" style="1" bestFit="1" customWidth="1"/>
    <col min="3333" max="3333" width="0" style="1" hidden="1" customWidth="1"/>
    <col min="3334" max="3334" width="11.25" style="1" bestFit="1" customWidth="1"/>
    <col min="3335" max="3335" width="4.75" style="1" customWidth="1"/>
    <col min="3336" max="3336" width="7.875" style="1" customWidth="1"/>
    <col min="3337" max="3338" width="4.875" style="1" customWidth="1"/>
    <col min="3339" max="3344" width="8.625" style="1" customWidth="1"/>
    <col min="3345" max="3346" width="4.875" style="1" customWidth="1"/>
    <col min="3347" max="3350" width="8.625" style="1" customWidth="1"/>
    <col min="3351" max="3352" width="4.75" style="1" bestFit="1" customWidth="1"/>
    <col min="3353" max="3353" width="4.75" style="1" customWidth="1"/>
    <col min="3354" max="3354" width="9.625" style="1" bestFit="1" customWidth="1"/>
    <col min="3355" max="3355" width="4.75" style="1" bestFit="1" customWidth="1"/>
    <col min="3356" max="3356" width="5.875" style="1" bestFit="1" customWidth="1"/>
    <col min="3357" max="3357" width="9.625" style="1" bestFit="1" customWidth="1"/>
    <col min="3358" max="3360" width="4.75" style="1" bestFit="1" customWidth="1"/>
    <col min="3361" max="3361" width="6.25" style="1" bestFit="1" customWidth="1"/>
    <col min="3362" max="3575" width="6.5" style="1"/>
    <col min="3576" max="3576" width="7" style="1" customWidth="1"/>
    <col min="3577" max="3586" width="0" style="1" hidden="1" customWidth="1"/>
    <col min="3587" max="3587" width="6.25" style="1" bestFit="1" customWidth="1"/>
    <col min="3588" max="3588" width="5.875" style="1" bestFit="1" customWidth="1"/>
    <col min="3589" max="3589" width="0" style="1" hidden="1" customWidth="1"/>
    <col min="3590" max="3590" width="11.25" style="1" bestFit="1" customWidth="1"/>
    <col min="3591" max="3591" width="4.75" style="1" customWidth="1"/>
    <col min="3592" max="3592" width="7.875" style="1" customWidth="1"/>
    <col min="3593" max="3594" width="4.875" style="1" customWidth="1"/>
    <col min="3595" max="3600" width="8.625" style="1" customWidth="1"/>
    <col min="3601" max="3602" width="4.875" style="1" customWidth="1"/>
    <col min="3603" max="3606" width="8.625" style="1" customWidth="1"/>
    <col min="3607" max="3608" width="4.75" style="1" bestFit="1" customWidth="1"/>
    <col min="3609" max="3609" width="4.75" style="1" customWidth="1"/>
    <col min="3610" max="3610" width="9.625" style="1" bestFit="1" customWidth="1"/>
    <col min="3611" max="3611" width="4.75" style="1" bestFit="1" customWidth="1"/>
    <col min="3612" max="3612" width="5.875" style="1" bestFit="1" customWidth="1"/>
    <col min="3613" max="3613" width="9.625" style="1" bestFit="1" customWidth="1"/>
    <col min="3614" max="3616" width="4.75" style="1" bestFit="1" customWidth="1"/>
    <col min="3617" max="3617" width="6.25" style="1" bestFit="1" customWidth="1"/>
    <col min="3618" max="3831" width="6.5" style="1"/>
    <col min="3832" max="3832" width="7" style="1" customWidth="1"/>
    <col min="3833" max="3842" width="0" style="1" hidden="1" customWidth="1"/>
    <col min="3843" max="3843" width="6.25" style="1" bestFit="1" customWidth="1"/>
    <col min="3844" max="3844" width="5.875" style="1" bestFit="1" customWidth="1"/>
    <col min="3845" max="3845" width="0" style="1" hidden="1" customWidth="1"/>
    <col min="3846" max="3846" width="11.25" style="1" bestFit="1" customWidth="1"/>
    <col min="3847" max="3847" width="4.75" style="1" customWidth="1"/>
    <col min="3848" max="3848" width="7.875" style="1" customWidth="1"/>
    <col min="3849" max="3850" width="4.875" style="1" customWidth="1"/>
    <col min="3851" max="3856" width="8.625" style="1" customWidth="1"/>
    <col min="3857" max="3858" width="4.875" style="1" customWidth="1"/>
    <col min="3859" max="3862" width="8.625" style="1" customWidth="1"/>
    <col min="3863" max="3864" width="4.75" style="1" bestFit="1" customWidth="1"/>
    <col min="3865" max="3865" width="4.75" style="1" customWidth="1"/>
    <col min="3866" max="3866" width="9.625" style="1" bestFit="1" customWidth="1"/>
    <col min="3867" max="3867" width="4.75" style="1" bestFit="1" customWidth="1"/>
    <col min="3868" max="3868" width="5.875" style="1" bestFit="1" customWidth="1"/>
    <col min="3869" max="3869" width="9.625" style="1" bestFit="1" customWidth="1"/>
    <col min="3870" max="3872" width="4.75" style="1" bestFit="1" customWidth="1"/>
    <col min="3873" max="3873" width="6.25" style="1" bestFit="1" customWidth="1"/>
    <col min="3874" max="4087" width="6.5" style="1"/>
    <col min="4088" max="4088" width="7" style="1" customWidth="1"/>
    <col min="4089" max="4098" width="0" style="1" hidden="1" customWidth="1"/>
    <col min="4099" max="4099" width="6.25" style="1" bestFit="1" customWidth="1"/>
    <col min="4100" max="4100" width="5.875" style="1" bestFit="1" customWidth="1"/>
    <col min="4101" max="4101" width="0" style="1" hidden="1" customWidth="1"/>
    <col min="4102" max="4102" width="11.25" style="1" bestFit="1" customWidth="1"/>
    <col min="4103" max="4103" width="4.75" style="1" customWidth="1"/>
    <col min="4104" max="4104" width="7.875" style="1" customWidth="1"/>
    <col min="4105" max="4106" width="4.875" style="1" customWidth="1"/>
    <col min="4107" max="4112" width="8.625" style="1" customWidth="1"/>
    <col min="4113" max="4114" width="4.875" style="1" customWidth="1"/>
    <col min="4115" max="4118" width="8.625" style="1" customWidth="1"/>
    <col min="4119" max="4120" width="4.75" style="1" bestFit="1" customWidth="1"/>
    <col min="4121" max="4121" width="4.75" style="1" customWidth="1"/>
    <col min="4122" max="4122" width="9.625" style="1" bestFit="1" customWidth="1"/>
    <col min="4123" max="4123" width="4.75" style="1" bestFit="1" customWidth="1"/>
    <col min="4124" max="4124" width="5.875" style="1" bestFit="1" customWidth="1"/>
    <col min="4125" max="4125" width="9.625" style="1" bestFit="1" customWidth="1"/>
    <col min="4126" max="4128" width="4.75" style="1" bestFit="1" customWidth="1"/>
    <col min="4129" max="4129" width="6.25" style="1" bestFit="1" customWidth="1"/>
    <col min="4130" max="4343" width="6.5" style="1"/>
    <col min="4344" max="4344" width="7" style="1" customWidth="1"/>
    <col min="4345" max="4354" width="0" style="1" hidden="1" customWidth="1"/>
    <col min="4355" max="4355" width="6.25" style="1" bestFit="1" customWidth="1"/>
    <col min="4356" max="4356" width="5.875" style="1" bestFit="1" customWidth="1"/>
    <col min="4357" max="4357" width="0" style="1" hidden="1" customWidth="1"/>
    <col min="4358" max="4358" width="11.25" style="1" bestFit="1" customWidth="1"/>
    <col min="4359" max="4359" width="4.75" style="1" customWidth="1"/>
    <col min="4360" max="4360" width="7.875" style="1" customWidth="1"/>
    <col min="4361" max="4362" width="4.875" style="1" customWidth="1"/>
    <col min="4363" max="4368" width="8.625" style="1" customWidth="1"/>
    <col min="4369" max="4370" width="4.875" style="1" customWidth="1"/>
    <col min="4371" max="4374" width="8.625" style="1" customWidth="1"/>
    <col min="4375" max="4376" width="4.75" style="1" bestFit="1" customWidth="1"/>
    <col min="4377" max="4377" width="4.75" style="1" customWidth="1"/>
    <col min="4378" max="4378" width="9.625" style="1" bestFit="1" customWidth="1"/>
    <col min="4379" max="4379" width="4.75" style="1" bestFit="1" customWidth="1"/>
    <col min="4380" max="4380" width="5.875" style="1" bestFit="1" customWidth="1"/>
    <col min="4381" max="4381" width="9.625" style="1" bestFit="1" customWidth="1"/>
    <col min="4382" max="4384" width="4.75" style="1" bestFit="1" customWidth="1"/>
    <col min="4385" max="4385" width="6.25" style="1" bestFit="1" customWidth="1"/>
    <col min="4386" max="4599" width="6.5" style="1"/>
    <col min="4600" max="4600" width="7" style="1" customWidth="1"/>
    <col min="4601" max="4610" width="0" style="1" hidden="1" customWidth="1"/>
    <col min="4611" max="4611" width="6.25" style="1" bestFit="1" customWidth="1"/>
    <col min="4612" max="4612" width="5.875" style="1" bestFit="1" customWidth="1"/>
    <col min="4613" max="4613" width="0" style="1" hidden="1" customWidth="1"/>
    <col min="4614" max="4614" width="11.25" style="1" bestFit="1" customWidth="1"/>
    <col min="4615" max="4615" width="4.75" style="1" customWidth="1"/>
    <col min="4616" max="4616" width="7.875" style="1" customWidth="1"/>
    <col min="4617" max="4618" width="4.875" style="1" customWidth="1"/>
    <col min="4619" max="4624" width="8.625" style="1" customWidth="1"/>
    <col min="4625" max="4626" width="4.875" style="1" customWidth="1"/>
    <col min="4627" max="4630" width="8.625" style="1" customWidth="1"/>
    <col min="4631" max="4632" width="4.75" style="1" bestFit="1" customWidth="1"/>
    <col min="4633" max="4633" width="4.75" style="1" customWidth="1"/>
    <col min="4634" max="4634" width="9.625" style="1" bestFit="1" customWidth="1"/>
    <col min="4635" max="4635" width="4.75" style="1" bestFit="1" customWidth="1"/>
    <col min="4636" max="4636" width="5.875" style="1" bestFit="1" customWidth="1"/>
    <col min="4637" max="4637" width="9.625" style="1" bestFit="1" customWidth="1"/>
    <col min="4638" max="4640" width="4.75" style="1" bestFit="1" customWidth="1"/>
    <col min="4641" max="4641" width="6.25" style="1" bestFit="1" customWidth="1"/>
    <col min="4642" max="4855" width="6.5" style="1"/>
    <col min="4856" max="4856" width="7" style="1" customWidth="1"/>
    <col min="4857" max="4866" width="0" style="1" hidden="1" customWidth="1"/>
    <col min="4867" max="4867" width="6.25" style="1" bestFit="1" customWidth="1"/>
    <col min="4868" max="4868" width="5.875" style="1" bestFit="1" customWidth="1"/>
    <col min="4869" max="4869" width="0" style="1" hidden="1" customWidth="1"/>
    <col min="4870" max="4870" width="11.25" style="1" bestFit="1" customWidth="1"/>
    <col min="4871" max="4871" width="4.75" style="1" customWidth="1"/>
    <col min="4872" max="4872" width="7.875" style="1" customWidth="1"/>
    <col min="4873" max="4874" width="4.875" style="1" customWidth="1"/>
    <col min="4875" max="4880" width="8.625" style="1" customWidth="1"/>
    <col min="4881" max="4882" width="4.875" style="1" customWidth="1"/>
    <col min="4883" max="4886" width="8.625" style="1" customWidth="1"/>
    <col min="4887" max="4888" width="4.75" style="1" bestFit="1" customWidth="1"/>
    <col min="4889" max="4889" width="4.75" style="1" customWidth="1"/>
    <col min="4890" max="4890" width="9.625" style="1" bestFit="1" customWidth="1"/>
    <col min="4891" max="4891" width="4.75" style="1" bestFit="1" customWidth="1"/>
    <col min="4892" max="4892" width="5.875" style="1" bestFit="1" customWidth="1"/>
    <col min="4893" max="4893" width="9.625" style="1" bestFit="1" customWidth="1"/>
    <col min="4894" max="4896" width="4.75" style="1" bestFit="1" customWidth="1"/>
    <col min="4897" max="4897" width="6.25" style="1" bestFit="1" customWidth="1"/>
    <col min="4898" max="5111" width="6.5" style="1"/>
    <col min="5112" max="5112" width="7" style="1" customWidth="1"/>
    <col min="5113" max="5122" width="0" style="1" hidden="1" customWidth="1"/>
    <col min="5123" max="5123" width="6.25" style="1" bestFit="1" customWidth="1"/>
    <col min="5124" max="5124" width="5.875" style="1" bestFit="1" customWidth="1"/>
    <col min="5125" max="5125" width="0" style="1" hidden="1" customWidth="1"/>
    <col min="5126" max="5126" width="11.25" style="1" bestFit="1" customWidth="1"/>
    <col min="5127" max="5127" width="4.75" style="1" customWidth="1"/>
    <col min="5128" max="5128" width="7.875" style="1" customWidth="1"/>
    <col min="5129" max="5130" width="4.875" style="1" customWidth="1"/>
    <col min="5131" max="5136" width="8.625" style="1" customWidth="1"/>
    <col min="5137" max="5138" width="4.875" style="1" customWidth="1"/>
    <col min="5139" max="5142" width="8.625" style="1" customWidth="1"/>
    <col min="5143" max="5144" width="4.75" style="1" bestFit="1" customWidth="1"/>
    <col min="5145" max="5145" width="4.75" style="1" customWidth="1"/>
    <col min="5146" max="5146" width="9.625" style="1" bestFit="1" customWidth="1"/>
    <col min="5147" max="5147" width="4.75" style="1" bestFit="1" customWidth="1"/>
    <col min="5148" max="5148" width="5.875" style="1" bestFit="1" customWidth="1"/>
    <col min="5149" max="5149" width="9.625" style="1" bestFit="1" customWidth="1"/>
    <col min="5150" max="5152" width="4.75" style="1" bestFit="1" customWidth="1"/>
    <col min="5153" max="5153" width="6.25" style="1" bestFit="1" customWidth="1"/>
    <col min="5154" max="5367" width="6.5" style="1"/>
    <col min="5368" max="5368" width="7" style="1" customWidth="1"/>
    <col min="5369" max="5378" width="0" style="1" hidden="1" customWidth="1"/>
    <col min="5379" max="5379" width="6.25" style="1" bestFit="1" customWidth="1"/>
    <col min="5380" max="5380" width="5.875" style="1" bestFit="1" customWidth="1"/>
    <col min="5381" max="5381" width="0" style="1" hidden="1" customWidth="1"/>
    <col min="5382" max="5382" width="11.25" style="1" bestFit="1" customWidth="1"/>
    <col min="5383" max="5383" width="4.75" style="1" customWidth="1"/>
    <col min="5384" max="5384" width="7.875" style="1" customWidth="1"/>
    <col min="5385" max="5386" width="4.875" style="1" customWidth="1"/>
    <col min="5387" max="5392" width="8.625" style="1" customWidth="1"/>
    <col min="5393" max="5394" width="4.875" style="1" customWidth="1"/>
    <col min="5395" max="5398" width="8.625" style="1" customWidth="1"/>
    <col min="5399" max="5400" width="4.75" style="1" bestFit="1" customWidth="1"/>
    <col min="5401" max="5401" width="4.75" style="1" customWidth="1"/>
    <col min="5402" max="5402" width="9.625" style="1" bestFit="1" customWidth="1"/>
    <col min="5403" max="5403" width="4.75" style="1" bestFit="1" customWidth="1"/>
    <col min="5404" max="5404" width="5.875" style="1" bestFit="1" customWidth="1"/>
    <col min="5405" max="5405" width="9.625" style="1" bestFit="1" customWidth="1"/>
    <col min="5406" max="5408" width="4.75" style="1" bestFit="1" customWidth="1"/>
    <col min="5409" max="5409" width="6.25" style="1" bestFit="1" customWidth="1"/>
    <col min="5410" max="5623" width="6.5" style="1"/>
    <col min="5624" max="5624" width="7" style="1" customWidth="1"/>
    <col min="5625" max="5634" width="0" style="1" hidden="1" customWidth="1"/>
    <col min="5635" max="5635" width="6.25" style="1" bestFit="1" customWidth="1"/>
    <col min="5636" max="5636" width="5.875" style="1" bestFit="1" customWidth="1"/>
    <col min="5637" max="5637" width="0" style="1" hidden="1" customWidth="1"/>
    <col min="5638" max="5638" width="11.25" style="1" bestFit="1" customWidth="1"/>
    <col min="5639" max="5639" width="4.75" style="1" customWidth="1"/>
    <col min="5640" max="5640" width="7.875" style="1" customWidth="1"/>
    <col min="5641" max="5642" width="4.875" style="1" customWidth="1"/>
    <col min="5643" max="5648" width="8.625" style="1" customWidth="1"/>
    <col min="5649" max="5650" width="4.875" style="1" customWidth="1"/>
    <col min="5651" max="5654" width="8.625" style="1" customWidth="1"/>
    <col min="5655" max="5656" width="4.75" style="1" bestFit="1" customWidth="1"/>
    <col min="5657" max="5657" width="4.75" style="1" customWidth="1"/>
    <col min="5658" max="5658" width="9.625" style="1" bestFit="1" customWidth="1"/>
    <col min="5659" max="5659" width="4.75" style="1" bestFit="1" customWidth="1"/>
    <col min="5660" max="5660" width="5.875" style="1" bestFit="1" customWidth="1"/>
    <col min="5661" max="5661" width="9.625" style="1" bestFit="1" customWidth="1"/>
    <col min="5662" max="5664" width="4.75" style="1" bestFit="1" customWidth="1"/>
    <col min="5665" max="5665" width="6.25" style="1" bestFit="1" customWidth="1"/>
    <col min="5666" max="5879" width="6.5" style="1"/>
    <col min="5880" max="5880" width="7" style="1" customWidth="1"/>
    <col min="5881" max="5890" width="0" style="1" hidden="1" customWidth="1"/>
    <col min="5891" max="5891" width="6.25" style="1" bestFit="1" customWidth="1"/>
    <col min="5892" max="5892" width="5.875" style="1" bestFit="1" customWidth="1"/>
    <col min="5893" max="5893" width="0" style="1" hidden="1" customWidth="1"/>
    <col min="5894" max="5894" width="11.25" style="1" bestFit="1" customWidth="1"/>
    <col min="5895" max="5895" width="4.75" style="1" customWidth="1"/>
    <col min="5896" max="5896" width="7.875" style="1" customWidth="1"/>
    <col min="5897" max="5898" width="4.875" style="1" customWidth="1"/>
    <col min="5899" max="5904" width="8.625" style="1" customWidth="1"/>
    <col min="5905" max="5906" width="4.875" style="1" customWidth="1"/>
    <col min="5907" max="5910" width="8.625" style="1" customWidth="1"/>
    <col min="5911" max="5912" width="4.75" style="1" bestFit="1" customWidth="1"/>
    <col min="5913" max="5913" width="4.75" style="1" customWidth="1"/>
    <col min="5914" max="5914" width="9.625" style="1" bestFit="1" customWidth="1"/>
    <col min="5915" max="5915" width="4.75" style="1" bestFit="1" customWidth="1"/>
    <col min="5916" max="5916" width="5.875" style="1" bestFit="1" customWidth="1"/>
    <col min="5917" max="5917" width="9.625" style="1" bestFit="1" customWidth="1"/>
    <col min="5918" max="5920" width="4.75" style="1" bestFit="1" customWidth="1"/>
    <col min="5921" max="5921" width="6.25" style="1" bestFit="1" customWidth="1"/>
    <col min="5922" max="6135" width="6.5" style="1"/>
    <col min="6136" max="6136" width="7" style="1" customWidth="1"/>
    <col min="6137" max="6146" width="0" style="1" hidden="1" customWidth="1"/>
    <col min="6147" max="6147" width="6.25" style="1" bestFit="1" customWidth="1"/>
    <col min="6148" max="6148" width="5.875" style="1" bestFit="1" customWidth="1"/>
    <col min="6149" max="6149" width="0" style="1" hidden="1" customWidth="1"/>
    <col min="6150" max="6150" width="11.25" style="1" bestFit="1" customWidth="1"/>
    <col min="6151" max="6151" width="4.75" style="1" customWidth="1"/>
    <col min="6152" max="6152" width="7.875" style="1" customWidth="1"/>
    <col min="6153" max="6154" width="4.875" style="1" customWidth="1"/>
    <col min="6155" max="6160" width="8.625" style="1" customWidth="1"/>
    <col min="6161" max="6162" width="4.875" style="1" customWidth="1"/>
    <col min="6163" max="6166" width="8.625" style="1" customWidth="1"/>
    <col min="6167" max="6168" width="4.75" style="1" bestFit="1" customWidth="1"/>
    <col min="6169" max="6169" width="4.75" style="1" customWidth="1"/>
    <col min="6170" max="6170" width="9.625" style="1" bestFit="1" customWidth="1"/>
    <col min="6171" max="6171" width="4.75" style="1" bestFit="1" customWidth="1"/>
    <col min="6172" max="6172" width="5.875" style="1" bestFit="1" customWidth="1"/>
    <col min="6173" max="6173" width="9.625" style="1" bestFit="1" customWidth="1"/>
    <col min="6174" max="6176" width="4.75" style="1" bestFit="1" customWidth="1"/>
    <col min="6177" max="6177" width="6.25" style="1" bestFit="1" customWidth="1"/>
    <col min="6178" max="6391" width="6.5" style="1"/>
    <col min="6392" max="6392" width="7" style="1" customWidth="1"/>
    <col min="6393" max="6402" width="0" style="1" hidden="1" customWidth="1"/>
    <col min="6403" max="6403" width="6.25" style="1" bestFit="1" customWidth="1"/>
    <col min="6404" max="6404" width="5.875" style="1" bestFit="1" customWidth="1"/>
    <col min="6405" max="6405" width="0" style="1" hidden="1" customWidth="1"/>
    <col min="6406" max="6406" width="11.25" style="1" bestFit="1" customWidth="1"/>
    <col min="6407" max="6407" width="4.75" style="1" customWidth="1"/>
    <col min="6408" max="6408" width="7.875" style="1" customWidth="1"/>
    <col min="6409" max="6410" width="4.875" style="1" customWidth="1"/>
    <col min="6411" max="6416" width="8.625" style="1" customWidth="1"/>
    <col min="6417" max="6418" width="4.875" style="1" customWidth="1"/>
    <col min="6419" max="6422" width="8.625" style="1" customWidth="1"/>
    <col min="6423" max="6424" width="4.75" style="1" bestFit="1" customWidth="1"/>
    <col min="6425" max="6425" width="4.75" style="1" customWidth="1"/>
    <col min="6426" max="6426" width="9.625" style="1" bestFit="1" customWidth="1"/>
    <col min="6427" max="6427" width="4.75" style="1" bestFit="1" customWidth="1"/>
    <col min="6428" max="6428" width="5.875" style="1" bestFit="1" customWidth="1"/>
    <col min="6429" max="6429" width="9.625" style="1" bestFit="1" customWidth="1"/>
    <col min="6430" max="6432" width="4.75" style="1" bestFit="1" customWidth="1"/>
    <col min="6433" max="6433" width="6.25" style="1" bestFit="1" customWidth="1"/>
    <col min="6434" max="6647" width="6.5" style="1"/>
    <col min="6648" max="6648" width="7" style="1" customWidth="1"/>
    <col min="6649" max="6658" width="0" style="1" hidden="1" customWidth="1"/>
    <col min="6659" max="6659" width="6.25" style="1" bestFit="1" customWidth="1"/>
    <col min="6660" max="6660" width="5.875" style="1" bestFit="1" customWidth="1"/>
    <col min="6661" max="6661" width="0" style="1" hidden="1" customWidth="1"/>
    <col min="6662" max="6662" width="11.25" style="1" bestFit="1" customWidth="1"/>
    <col min="6663" max="6663" width="4.75" style="1" customWidth="1"/>
    <col min="6664" max="6664" width="7.875" style="1" customWidth="1"/>
    <col min="6665" max="6666" width="4.875" style="1" customWidth="1"/>
    <col min="6667" max="6672" width="8.625" style="1" customWidth="1"/>
    <col min="6673" max="6674" width="4.875" style="1" customWidth="1"/>
    <col min="6675" max="6678" width="8.625" style="1" customWidth="1"/>
    <col min="6679" max="6680" width="4.75" style="1" bestFit="1" customWidth="1"/>
    <col min="6681" max="6681" width="4.75" style="1" customWidth="1"/>
    <col min="6682" max="6682" width="9.625" style="1" bestFit="1" customWidth="1"/>
    <col min="6683" max="6683" width="4.75" style="1" bestFit="1" customWidth="1"/>
    <col min="6684" max="6684" width="5.875" style="1" bestFit="1" customWidth="1"/>
    <col min="6685" max="6685" width="9.625" style="1" bestFit="1" customWidth="1"/>
    <col min="6686" max="6688" width="4.75" style="1" bestFit="1" customWidth="1"/>
    <col min="6689" max="6689" width="6.25" style="1" bestFit="1" customWidth="1"/>
    <col min="6690" max="6903" width="6.5" style="1"/>
    <col min="6904" max="6904" width="7" style="1" customWidth="1"/>
    <col min="6905" max="6914" width="0" style="1" hidden="1" customWidth="1"/>
    <col min="6915" max="6915" width="6.25" style="1" bestFit="1" customWidth="1"/>
    <col min="6916" max="6916" width="5.875" style="1" bestFit="1" customWidth="1"/>
    <col min="6917" max="6917" width="0" style="1" hidden="1" customWidth="1"/>
    <col min="6918" max="6918" width="11.25" style="1" bestFit="1" customWidth="1"/>
    <col min="6919" max="6919" width="4.75" style="1" customWidth="1"/>
    <col min="6920" max="6920" width="7.875" style="1" customWidth="1"/>
    <col min="6921" max="6922" width="4.875" style="1" customWidth="1"/>
    <col min="6923" max="6928" width="8.625" style="1" customWidth="1"/>
    <col min="6929" max="6930" width="4.875" style="1" customWidth="1"/>
    <col min="6931" max="6934" width="8.625" style="1" customWidth="1"/>
    <col min="6935" max="6936" width="4.75" style="1" bestFit="1" customWidth="1"/>
    <col min="6937" max="6937" width="4.75" style="1" customWidth="1"/>
    <col min="6938" max="6938" width="9.625" style="1" bestFit="1" customWidth="1"/>
    <col min="6939" max="6939" width="4.75" style="1" bestFit="1" customWidth="1"/>
    <col min="6940" max="6940" width="5.875" style="1" bestFit="1" customWidth="1"/>
    <col min="6941" max="6941" width="9.625" style="1" bestFit="1" customWidth="1"/>
    <col min="6942" max="6944" width="4.75" style="1" bestFit="1" customWidth="1"/>
    <col min="6945" max="6945" width="6.25" style="1" bestFit="1" customWidth="1"/>
    <col min="6946" max="7159" width="6.5" style="1"/>
    <col min="7160" max="7160" width="7" style="1" customWidth="1"/>
    <col min="7161" max="7170" width="0" style="1" hidden="1" customWidth="1"/>
    <col min="7171" max="7171" width="6.25" style="1" bestFit="1" customWidth="1"/>
    <col min="7172" max="7172" width="5.875" style="1" bestFit="1" customWidth="1"/>
    <col min="7173" max="7173" width="0" style="1" hidden="1" customWidth="1"/>
    <col min="7174" max="7174" width="11.25" style="1" bestFit="1" customWidth="1"/>
    <col min="7175" max="7175" width="4.75" style="1" customWidth="1"/>
    <col min="7176" max="7176" width="7.875" style="1" customWidth="1"/>
    <col min="7177" max="7178" width="4.875" style="1" customWidth="1"/>
    <col min="7179" max="7184" width="8.625" style="1" customWidth="1"/>
    <col min="7185" max="7186" width="4.875" style="1" customWidth="1"/>
    <col min="7187" max="7190" width="8.625" style="1" customWidth="1"/>
    <col min="7191" max="7192" width="4.75" style="1" bestFit="1" customWidth="1"/>
    <col min="7193" max="7193" width="4.75" style="1" customWidth="1"/>
    <col min="7194" max="7194" width="9.625" style="1" bestFit="1" customWidth="1"/>
    <col min="7195" max="7195" width="4.75" style="1" bestFit="1" customWidth="1"/>
    <col min="7196" max="7196" width="5.875" style="1" bestFit="1" customWidth="1"/>
    <col min="7197" max="7197" width="9.625" style="1" bestFit="1" customWidth="1"/>
    <col min="7198" max="7200" width="4.75" style="1" bestFit="1" customWidth="1"/>
    <col min="7201" max="7201" width="6.25" style="1" bestFit="1" customWidth="1"/>
    <col min="7202" max="7415" width="6.5" style="1"/>
    <col min="7416" max="7416" width="7" style="1" customWidth="1"/>
    <col min="7417" max="7426" width="0" style="1" hidden="1" customWidth="1"/>
    <col min="7427" max="7427" width="6.25" style="1" bestFit="1" customWidth="1"/>
    <col min="7428" max="7428" width="5.875" style="1" bestFit="1" customWidth="1"/>
    <col min="7429" max="7429" width="0" style="1" hidden="1" customWidth="1"/>
    <col min="7430" max="7430" width="11.25" style="1" bestFit="1" customWidth="1"/>
    <col min="7431" max="7431" width="4.75" style="1" customWidth="1"/>
    <col min="7432" max="7432" width="7.875" style="1" customWidth="1"/>
    <col min="7433" max="7434" width="4.875" style="1" customWidth="1"/>
    <col min="7435" max="7440" width="8.625" style="1" customWidth="1"/>
    <col min="7441" max="7442" width="4.875" style="1" customWidth="1"/>
    <col min="7443" max="7446" width="8.625" style="1" customWidth="1"/>
    <col min="7447" max="7448" width="4.75" style="1" bestFit="1" customWidth="1"/>
    <col min="7449" max="7449" width="4.75" style="1" customWidth="1"/>
    <col min="7450" max="7450" width="9.625" style="1" bestFit="1" customWidth="1"/>
    <col min="7451" max="7451" width="4.75" style="1" bestFit="1" customWidth="1"/>
    <col min="7452" max="7452" width="5.875" style="1" bestFit="1" customWidth="1"/>
    <col min="7453" max="7453" width="9.625" style="1" bestFit="1" customWidth="1"/>
    <col min="7454" max="7456" width="4.75" style="1" bestFit="1" customWidth="1"/>
    <col min="7457" max="7457" width="6.25" style="1" bestFit="1" customWidth="1"/>
    <col min="7458" max="7671" width="6.5" style="1"/>
    <col min="7672" max="7672" width="7" style="1" customWidth="1"/>
    <col min="7673" max="7682" width="0" style="1" hidden="1" customWidth="1"/>
    <col min="7683" max="7683" width="6.25" style="1" bestFit="1" customWidth="1"/>
    <col min="7684" max="7684" width="5.875" style="1" bestFit="1" customWidth="1"/>
    <col min="7685" max="7685" width="0" style="1" hidden="1" customWidth="1"/>
    <col min="7686" max="7686" width="11.25" style="1" bestFit="1" customWidth="1"/>
    <col min="7687" max="7687" width="4.75" style="1" customWidth="1"/>
    <col min="7688" max="7688" width="7.875" style="1" customWidth="1"/>
    <col min="7689" max="7690" width="4.875" style="1" customWidth="1"/>
    <col min="7691" max="7696" width="8.625" style="1" customWidth="1"/>
    <col min="7697" max="7698" width="4.875" style="1" customWidth="1"/>
    <col min="7699" max="7702" width="8.625" style="1" customWidth="1"/>
    <col min="7703" max="7704" width="4.75" style="1" bestFit="1" customWidth="1"/>
    <col min="7705" max="7705" width="4.75" style="1" customWidth="1"/>
    <col min="7706" max="7706" width="9.625" style="1" bestFit="1" customWidth="1"/>
    <col min="7707" max="7707" width="4.75" style="1" bestFit="1" customWidth="1"/>
    <col min="7708" max="7708" width="5.875" style="1" bestFit="1" customWidth="1"/>
    <col min="7709" max="7709" width="9.625" style="1" bestFit="1" customWidth="1"/>
    <col min="7710" max="7712" width="4.75" style="1" bestFit="1" customWidth="1"/>
    <col min="7713" max="7713" width="6.25" style="1" bestFit="1" customWidth="1"/>
    <col min="7714" max="7927" width="6.5" style="1"/>
    <col min="7928" max="7928" width="7" style="1" customWidth="1"/>
    <col min="7929" max="7938" width="0" style="1" hidden="1" customWidth="1"/>
    <col min="7939" max="7939" width="6.25" style="1" bestFit="1" customWidth="1"/>
    <col min="7940" max="7940" width="5.875" style="1" bestFit="1" customWidth="1"/>
    <col min="7941" max="7941" width="0" style="1" hidden="1" customWidth="1"/>
    <col min="7942" max="7942" width="11.25" style="1" bestFit="1" customWidth="1"/>
    <col min="7943" max="7943" width="4.75" style="1" customWidth="1"/>
    <col min="7944" max="7944" width="7.875" style="1" customWidth="1"/>
    <col min="7945" max="7946" width="4.875" style="1" customWidth="1"/>
    <col min="7947" max="7952" width="8.625" style="1" customWidth="1"/>
    <col min="7953" max="7954" width="4.875" style="1" customWidth="1"/>
    <col min="7955" max="7958" width="8.625" style="1" customWidth="1"/>
    <col min="7959" max="7960" width="4.75" style="1" bestFit="1" customWidth="1"/>
    <col min="7961" max="7961" width="4.75" style="1" customWidth="1"/>
    <col min="7962" max="7962" width="9.625" style="1" bestFit="1" customWidth="1"/>
    <col min="7963" max="7963" width="4.75" style="1" bestFit="1" customWidth="1"/>
    <col min="7964" max="7964" width="5.875" style="1" bestFit="1" customWidth="1"/>
    <col min="7965" max="7965" width="9.625" style="1" bestFit="1" customWidth="1"/>
    <col min="7966" max="7968" width="4.75" style="1" bestFit="1" customWidth="1"/>
    <col min="7969" max="7969" width="6.25" style="1" bestFit="1" customWidth="1"/>
    <col min="7970" max="8183" width="6.5" style="1"/>
    <col min="8184" max="8184" width="7" style="1" customWidth="1"/>
    <col min="8185" max="8194" width="0" style="1" hidden="1" customWidth="1"/>
    <col min="8195" max="8195" width="6.25" style="1" bestFit="1" customWidth="1"/>
    <col min="8196" max="8196" width="5.875" style="1" bestFit="1" customWidth="1"/>
    <col min="8197" max="8197" width="0" style="1" hidden="1" customWidth="1"/>
    <col min="8198" max="8198" width="11.25" style="1" bestFit="1" customWidth="1"/>
    <col min="8199" max="8199" width="4.75" style="1" customWidth="1"/>
    <col min="8200" max="8200" width="7.875" style="1" customWidth="1"/>
    <col min="8201" max="8202" width="4.875" style="1" customWidth="1"/>
    <col min="8203" max="8208" width="8.625" style="1" customWidth="1"/>
    <col min="8209" max="8210" width="4.875" style="1" customWidth="1"/>
    <col min="8211" max="8214" width="8.625" style="1" customWidth="1"/>
    <col min="8215" max="8216" width="4.75" style="1" bestFit="1" customWidth="1"/>
    <col min="8217" max="8217" width="4.75" style="1" customWidth="1"/>
    <col min="8218" max="8218" width="9.625" style="1" bestFit="1" customWidth="1"/>
    <col min="8219" max="8219" width="4.75" style="1" bestFit="1" customWidth="1"/>
    <col min="8220" max="8220" width="5.875" style="1" bestFit="1" customWidth="1"/>
    <col min="8221" max="8221" width="9.625" style="1" bestFit="1" customWidth="1"/>
    <col min="8222" max="8224" width="4.75" style="1" bestFit="1" customWidth="1"/>
    <col min="8225" max="8225" width="6.25" style="1" bestFit="1" customWidth="1"/>
    <col min="8226" max="8439" width="6.5" style="1"/>
    <col min="8440" max="8440" width="7" style="1" customWidth="1"/>
    <col min="8441" max="8450" width="0" style="1" hidden="1" customWidth="1"/>
    <col min="8451" max="8451" width="6.25" style="1" bestFit="1" customWidth="1"/>
    <col min="8452" max="8452" width="5.875" style="1" bestFit="1" customWidth="1"/>
    <col min="8453" max="8453" width="0" style="1" hidden="1" customWidth="1"/>
    <col min="8454" max="8454" width="11.25" style="1" bestFit="1" customWidth="1"/>
    <col min="8455" max="8455" width="4.75" style="1" customWidth="1"/>
    <col min="8456" max="8456" width="7.875" style="1" customWidth="1"/>
    <col min="8457" max="8458" width="4.875" style="1" customWidth="1"/>
    <col min="8459" max="8464" width="8.625" style="1" customWidth="1"/>
    <col min="8465" max="8466" width="4.875" style="1" customWidth="1"/>
    <col min="8467" max="8470" width="8.625" style="1" customWidth="1"/>
    <col min="8471" max="8472" width="4.75" style="1" bestFit="1" customWidth="1"/>
    <col min="8473" max="8473" width="4.75" style="1" customWidth="1"/>
    <col min="8474" max="8474" width="9.625" style="1" bestFit="1" customWidth="1"/>
    <col min="8475" max="8475" width="4.75" style="1" bestFit="1" customWidth="1"/>
    <col min="8476" max="8476" width="5.875" style="1" bestFit="1" customWidth="1"/>
    <col min="8477" max="8477" width="9.625" style="1" bestFit="1" customWidth="1"/>
    <col min="8478" max="8480" width="4.75" style="1" bestFit="1" customWidth="1"/>
    <col min="8481" max="8481" width="6.25" style="1" bestFit="1" customWidth="1"/>
    <col min="8482" max="8695" width="6.5" style="1"/>
    <col min="8696" max="8696" width="7" style="1" customWidth="1"/>
    <col min="8697" max="8706" width="0" style="1" hidden="1" customWidth="1"/>
    <col min="8707" max="8707" width="6.25" style="1" bestFit="1" customWidth="1"/>
    <col min="8708" max="8708" width="5.875" style="1" bestFit="1" customWidth="1"/>
    <col min="8709" max="8709" width="0" style="1" hidden="1" customWidth="1"/>
    <col min="8710" max="8710" width="11.25" style="1" bestFit="1" customWidth="1"/>
    <col min="8711" max="8711" width="4.75" style="1" customWidth="1"/>
    <col min="8712" max="8712" width="7.875" style="1" customWidth="1"/>
    <col min="8713" max="8714" width="4.875" style="1" customWidth="1"/>
    <col min="8715" max="8720" width="8.625" style="1" customWidth="1"/>
    <col min="8721" max="8722" width="4.875" style="1" customWidth="1"/>
    <col min="8723" max="8726" width="8.625" style="1" customWidth="1"/>
    <col min="8727" max="8728" width="4.75" style="1" bestFit="1" customWidth="1"/>
    <col min="8729" max="8729" width="4.75" style="1" customWidth="1"/>
    <col min="8730" max="8730" width="9.625" style="1" bestFit="1" customWidth="1"/>
    <col min="8731" max="8731" width="4.75" style="1" bestFit="1" customWidth="1"/>
    <col min="8732" max="8732" width="5.875" style="1" bestFit="1" customWidth="1"/>
    <col min="8733" max="8733" width="9.625" style="1" bestFit="1" customWidth="1"/>
    <col min="8734" max="8736" width="4.75" style="1" bestFit="1" customWidth="1"/>
    <col min="8737" max="8737" width="6.25" style="1" bestFit="1" customWidth="1"/>
    <col min="8738" max="8951" width="6.5" style="1"/>
    <col min="8952" max="8952" width="7" style="1" customWidth="1"/>
    <col min="8953" max="8962" width="0" style="1" hidden="1" customWidth="1"/>
    <col min="8963" max="8963" width="6.25" style="1" bestFit="1" customWidth="1"/>
    <col min="8964" max="8964" width="5.875" style="1" bestFit="1" customWidth="1"/>
    <col min="8965" max="8965" width="0" style="1" hidden="1" customWidth="1"/>
    <col min="8966" max="8966" width="11.25" style="1" bestFit="1" customWidth="1"/>
    <col min="8967" max="8967" width="4.75" style="1" customWidth="1"/>
    <col min="8968" max="8968" width="7.875" style="1" customWidth="1"/>
    <col min="8969" max="8970" width="4.875" style="1" customWidth="1"/>
    <col min="8971" max="8976" width="8.625" style="1" customWidth="1"/>
    <col min="8977" max="8978" width="4.875" style="1" customWidth="1"/>
    <col min="8979" max="8982" width="8.625" style="1" customWidth="1"/>
    <col min="8983" max="8984" width="4.75" style="1" bestFit="1" customWidth="1"/>
    <col min="8985" max="8985" width="4.75" style="1" customWidth="1"/>
    <col min="8986" max="8986" width="9.625" style="1" bestFit="1" customWidth="1"/>
    <col min="8987" max="8987" width="4.75" style="1" bestFit="1" customWidth="1"/>
    <col min="8988" max="8988" width="5.875" style="1" bestFit="1" customWidth="1"/>
    <col min="8989" max="8989" width="9.625" style="1" bestFit="1" customWidth="1"/>
    <col min="8990" max="8992" width="4.75" style="1" bestFit="1" customWidth="1"/>
    <col min="8993" max="8993" width="6.25" style="1" bestFit="1" customWidth="1"/>
    <col min="8994" max="9207" width="6.5" style="1"/>
    <col min="9208" max="9208" width="7" style="1" customWidth="1"/>
    <col min="9209" max="9218" width="0" style="1" hidden="1" customWidth="1"/>
    <col min="9219" max="9219" width="6.25" style="1" bestFit="1" customWidth="1"/>
    <col min="9220" max="9220" width="5.875" style="1" bestFit="1" customWidth="1"/>
    <col min="9221" max="9221" width="0" style="1" hidden="1" customWidth="1"/>
    <col min="9222" max="9222" width="11.25" style="1" bestFit="1" customWidth="1"/>
    <col min="9223" max="9223" width="4.75" style="1" customWidth="1"/>
    <col min="9224" max="9224" width="7.875" style="1" customWidth="1"/>
    <col min="9225" max="9226" width="4.875" style="1" customWidth="1"/>
    <col min="9227" max="9232" width="8.625" style="1" customWidth="1"/>
    <col min="9233" max="9234" width="4.875" style="1" customWidth="1"/>
    <col min="9235" max="9238" width="8.625" style="1" customWidth="1"/>
    <col min="9239" max="9240" width="4.75" style="1" bestFit="1" customWidth="1"/>
    <col min="9241" max="9241" width="4.75" style="1" customWidth="1"/>
    <col min="9242" max="9242" width="9.625" style="1" bestFit="1" customWidth="1"/>
    <col min="9243" max="9243" width="4.75" style="1" bestFit="1" customWidth="1"/>
    <col min="9244" max="9244" width="5.875" style="1" bestFit="1" customWidth="1"/>
    <col min="9245" max="9245" width="9.625" style="1" bestFit="1" customWidth="1"/>
    <col min="9246" max="9248" width="4.75" style="1" bestFit="1" customWidth="1"/>
    <col min="9249" max="9249" width="6.25" style="1" bestFit="1" customWidth="1"/>
    <col min="9250" max="9463" width="6.5" style="1"/>
    <col min="9464" max="9464" width="7" style="1" customWidth="1"/>
    <col min="9465" max="9474" width="0" style="1" hidden="1" customWidth="1"/>
    <col min="9475" max="9475" width="6.25" style="1" bestFit="1" customWidth="1"/>
    <col min="9476" max="9476" width="5.875" style="1" bestFit="1" customWidth="1"/>
    <col min="9477" max="9477" width="0" style="1" hidden="1" customWidth="1"/>
    <col min="9478" max="9478" width="11.25" style="1" bestFit="1" customWidth="1"/>
    <col min="9479" max="9479" width="4.75" style="1" customWidth="1"/>
    <col min="9480" max="9480" width="7.875" style="1" customWidth="1"/>
    <col min="9481" max="9482" width="4.875" style="1" customWidth="1"/>
    <col min="9483" max="9488" width="8.625" style="1" customWidth="1"/>
    <col min="9489" max="9490" width="4.875" style="1" customWidth="1"/>
    <col min="9491" max="9494" width="8.625" style="1" customWidth="1"/>
    <col min="9495" max="9496" width="4.75" style="1" bestFit="1" customWidth="1"/>
    <col min="9497" max="9497" width="4.75" style="1" customWidth="1"/>
    <col min="9498" max="9498" width="9.625" style="1" bestFit="1" customWidth="1"/>
    <col min="9499" max="9499" width="4.75" style="1" bestFit="1" customWidth="1"/>
    <col min="9500" max="9500" width="5.875" style="1" bestFit="1" customWidth="1"/>
    <col min="9501" max="9501" width="9.625" style="1" bestFit="1" customWidth="1"/>
    <col min="9502" max="9504" width="4.75" style="1" bestFit="1" customWidth="1"/>
    <col min="9505" max="9505" width="6.25" style="1" bestFit="1" customWidth="1"/>
    <col min="9506" max="9719" width="6.5" style="1"/>
    <col min="9720" max="9720" width="7" style="1" customWidth="1"/>
    <col min="9721" max="9730" width="0" style="1" hidden="1" customWidth="1"/>
    <col min="9731" max="9731" width="6.25" style="1" bestFit="1" customWidth="1"/>
    <col min="9732" max="9732" width="5.875" style="1" bestFit="1" customWidth="1"/>
    <col min="9733" max="9733" width="0" style="1" hidden="1" customWidth="1"/>
    <col min="9734" max="9734" width="11.25" style="1" bestFit="1" customWidth="1"/>
    <col min="9735" max="9735" width="4.75" style="1" customWidth="1"/>
    <col min="9736" max="9736" width="7.875" style="1" customWidth="1"/>
    <col min="9737" max="9738" width="4.875" style="1" customWidth="1"/>
    <col min="9739" max="9744" width="8.625" style="1" customWidth="1"/>
    <col min="9745" max="9746" width="4.875" style="1" customWidth="1"/>
    <col min="9747" max="9750" width="8.625" style="1" customWidth="1"/>
    <col min="9751" max="9752" width="4.75" style="1" bestFit="1" customWidth="1"/>
    <col min="9753" max="9753" width="4.75" style="1" customWidth="1"/>
    <col min="9754" max="9754" width="9.625" style="1" bestFit="1" customWidth="1"/>
    <col min="9755" max="9755" width="4.75" style="1" bestFit="1" customWidth="1"/>
    <col min="9756" max="9756" width="5.875" style="1" bestFit="1" customWidth="1"/>
    <col min="9757" max="9757" width="9.625" style="1" bestFit="1" customWidth="1"/>
    <col min="9758" max="9760" width="4.75" style="1" bestFit="1" customWidth="1"/>
    <col min="9761" max="9761" width="6.25" style="1" bestFit="1" customWidth="1"/>
    <col min="9762" max="9975" width="6.5" style="1"/>
    <col min="9976" max="9976" width="7" style="1" customWidth="1"/>
    <col min="9977" max="9986" width="0" style="1" hidden="1" customWidth="1"/>
    <col min="9987" max="9987" width="6.25" style="1" bestFit="1" customWidth="1"/>
    <col min="9988" max="9988" width="5.875" style="1" bestFit="1" customWidth="1"/>
    <col min="9989" max="9989" width="0" style="1" hidden="1" customWidth="1"/>
    <col min="9990" max="9990" width="11.25" style="1" bestFit="1" customWidth="1"/>
    <col min="9991" max="9991" width="4.75" style="1" customWidth="1"/>
    <col min="9992" max="9992" width="7.875" style="1" customWidth="1"/>
    <col min="9993" max="9994" width="4.875" style="1" customWidth="1"/>
    <col min="9995" max="10000" width="8.625" style="1" customWidth="1"/>
    <col min="10001" max="10002" width="4.875" style="1" customWidth="1"/>
    <col min="10003" max="10006" width="8.625" style="1" customWidth="1"/>
    <col min="10007" max="10008" width="4.75" style="1" bestFit="1" customWidth="1"/>
    <col min="10009" max="10009" width="4.75" style="1" customWidth="1"/>
    <col min="10010" max="10010" width="9.625" style="1" bestFit="1" customWidth="1"/>
    <col min="10011" max="10011" width="4.75" style="1" bestFit="1" customWidth="1"/>
    <col min="10012" max="10012" width="5.875" style="1" bestFit="1" customWidth="1"/>
    <col min="10013" max="10013" width="9.625" style="1" bestFit="1" customWidth="1"/>
    <col min="10014" max="10016" width="4.75" style="1" bestFit="1" customWidth="1"/>
    <col min="10017" max="10017" width="6.25" style="1" bestFit="1" customWidth="1"/>
    <col min="10018" max="10231" width="6.5" style="1"/>
    <col min="10232" max="10232" width="7" style="1" customWidth="1"/>
    <col min="10233" max="10242" width="0" style="1" hidden="1" customWidth="1"/>
    <col min="10243" max="10243" width="6.25" style="1" bestFit="1" customWidth="1"/>
    <col min="10244" max="10244" width="5.875" style="1" bestFit="1" customWidth="1"/>
    <col min="10245" max="10245" width="0" style="1" hidden="1" customWidth="1"/>
    <col min="10246" max="10246" width="11.25" style="1" bestFit="1" customWidth="1"/>
    <col min="10247" max="10247" width="4.75" style="1" customWidth="1"/>
    <col min="10248" max="10248" width="7.875" style="1" customWidth="1"/>
    <col min="10249" max="10250" width="4.875" style="1" customWidth="1"/>
    <col min="10251" max="10256" width="8.625" style="1" customWidth="1"/>
    <col min="10257" max="10258" width="4.875" style="1" customWidth="1"/>
    <col min="10259" max="10262" width="8.625" style="1" customWidth="1"/>
    <col min="10263" max="10264" width="4.75" style="1" bestFit="1" customWidth="1"/>
    <col min="10265" max="10265" width="4.75" style="1" customWidth="1"/>
    <col min="10266" max="10266" width="9.625" style="1" bestFit="1" customWidth="1"/>
    <col min="10267" max="10267" width="4.75" style="1" bestFit="1" customWidth="1"/>
    <col min="10268" max="10268" width="5.875" style="1" bestFit="1" customWidth="1"/>
    <col min="10269" max="10269" width="9.625" style="1" bestFit="1" customWidth="1"/>
    <col min="10270" max="10272" width="4.75" style="1" bestFit="1" customWidth="1"/>
    <col min="10273" max="10273" width="6.25" style="1" bestFit="1" customWidth="1"/>
    <col min="10274" max="10487" width="6.5" style="1"/>
    <col min="10488" max="10488" width="7" style="1" customWidth="1"/>
    <col min="10489" max="10498" width="0" style="1" hidden="1" customWidth="1"/>
    <col min="10499" max="10499" width="6.25" style="1" bestFit="1" customWidth="1"/>
    <col min="10500" max="10500" width="5.875" style="1" bestFit="1" customWidth="1"/>
    <col min="10501" max="10501" width="0" style="1" hidden="1" customWidth="1"/>
    <col min="10502" max="10502" width="11.25" style="1" bestFit="1" customWidth="1"/>
    <col min="10503" max="10503" width="4.75" style="1" customWidth="1"/>
    <col min="10504" max="10504" width="7.875" style="1" customWidth="1"/>
    <col min="10505" max="10506" width="4.875" style="1" customWidth="1"/>
    <col min="10507" max="10512" width="8.625" style="1" customWidth="1"/>
    <col min="10513" max="10514" width="4.875" style="1" customWidth="1"/>
    <col min="10515" max="10518" width="8.625" style="1" customWidth="1"/>
    <col min="10519" max="10520" width="4.75" style="1" bestFit="1" customWidth="1"/>
    <col min="10521" max="10521" width="4.75" style="1" customWidth="1"/>
    <col min="10522" max="10522" width="9.625" style="1" bestFit="1" customWidth="1"/>
    <col min="10523" max="10523" width="4.75" style="1" bestFit="1" customWidth="1"/>
    <col min="10524" max="10524" width="5.875" style="1" bestFit="1" customWidth="1"/>
    <col min="10525" max="10525" width="9.625" style="1" bestFit="1" customWidth="1"/>
    <col min="10526" max="10528" width="4.75" style="1" bestFit="1" customWidth="1"/>
    <col min="10529" max="10529" width="6.25" style="1" bestFit="1" customWidth="1"/>
    <col min="10530" max="10743" width="6.5" style="1"/>
    <col min="10744" max="10744" width="7" style="1" customWidth="1"/>
    <col min="10745" max="10754" width="0" style="1" hidden="1" customWidth="1"/>
    <col min="10755" max="10755" width="6.25" style="1" bestFit="1" customWidth="1"/>
    <col min="10756" max="10756" width="5.875" style="1" bestFit="1" customWidth="1"/>
    <col min="10757" max="10757" width="0" style="1" hidden="1" customWidth="1"/>
    <col min="10758" max="10758" width="11.25" style="1" bestFit="1" customWidth="1"/>
    <col min="10759" max="10759" width="4.75" style="1" customWidth="1"/>
    <col min="10760" max="10760" width="7.875" style="1" customWidth="1"/>
    <col min="10761" max="10762" width="4.875" style="1" customWidth="1"/>
    <col min="10763" max="10768" width="8.625" style="1" customWidth="1"/>
    <col min="10769" max="10770" width="4.875" style="1" customWidth="1"/>
    <col min="10771" max="10774" width="8.625" style="1" customWidth="1"/>
    <col min="10775" max="10776" width="4.75" style="1" bestFit="1" customWidth="1"/>
    <col min="10777" max="10777" width="4.75" style="1" customWidth="1"/>
    <col min="10778" max="10778" width="9.625" style="1" bestFit="1" customWidth="1"/>
    <col min="10779" max="10779" width="4.75" style="1" bestFit="1" customWidth="1"/>
    <col min="10780" max="10780" width="5.875" style="1" bestFit="1" customWidth="1"/>
    <col min="10781" max="10781" width="9.625" style="1" bestFit="1" customWidth="1"/>
    <col min="10782" max="10784" width="4.75" style="1" bestFit="1" customWidth="1"/>
    <col min="10785" max="10785" width="6.25" style="1" bestFit="1" customWidth="1"/>
    <col min="10786" max="10999" width="6.5" style="1"/>
    <col min="11000" max="11000" width="7" style="1" customWidth="1"/>
    <col min="11001" max="11010" width="0" style="1" hidden="1" customWidth="1"/>
    <col min="11011" max="11011" width="6.25" style="1" bestFit="1" customWidth="1"/>
    <col min="11012" max="11012" width="5.875" style="1" bestFit="1" customWidth="1"/>
    <col min="11013" max="11013" width="0" style="1" hidden="1" customWidth="1"/>
    <col min="11014" max="11014" width="11.25" style="1" bestFit="1" customWidth="1"/>
    <col min="11015" max="11015" width="4.75" style="1" customWidth="1"/>
    <col min="11016" max="11016" width="7.875" style="1" customWidth="1"/>
    <col min="11017" max="11018" width="4.875" style="1" customWidth="1"/>
    <col min="11019" max="11024" width="8.625" style="1" customWidth="1"/>
    <col min="11025" max="11026" width="4.875" style="1" customWidth="1"/>
    <col min="11027" max="11030" width="8.625" style="1" customWidth="1"/>
    <col min="11031" max="11032" width="4.75" style="1" bestFit="1" customWidth="1"/>
    <col min="11033" max="11033" width="4.75" style="1" customWidth="1"/>
    <col min="11034" max="11034" width="9.625" style="1" bestFit="1" customWidth="1"/>
    <col min="11035" max="11035" width="4.75" style="1" bestFit="1" customWidth="1"/>
    <col min="11036" max="11036" width="5.875" style="1" bestFit="1" customWidth="1"/>
    <col min="11037" max="11037" width="9.625" style="1" bestFit="1" customWidth="1"/>
    <col min="11038" max="11040" width="4.75" style="1" bestFit="1" customWidth="1"/>
    <col min="11041" max="11041" width="6.25" style="1" bestFit="1" customWidth="1"/>
    <col min="11042" max="11255" width="6.5" style="1"/>
    <col min="11256" max="11256" width="7" style="1" customWidth="1"/>
    <col min="11257" max="11266" width="0" style="1" hidden="1" customWidth="1"/>
    <col min="11267" max="11267" width="6.25" style="1" bestFit="1" customWidth="1"/>
    <col min="11268" max="11268" width="5.875" style="1" bestFit="1" customWidth="1"/>
    <col min="11269" max="11269" width="0" style="1" hidden="1" customWidth="1"/>
    <col min="11270" max="11270" width="11.25" style="1" bestFit="1" customWidth="1"/>
    <col min="11271" max="11271" width="4.75" style="1" customWidth="1"/>
    <col min="11272" max="11272" width="7.875" style="1" customWidth="1"/>
    <col min="11273" max="11274" width="4.875" style="1" customWidth="1"/>
    <col min="11275" max="11280" width="8.625" style="1" customWidth="1"/>
    <col min="11281" max="11282" width="4.875" style="1" customWidth="1"/>
    <col min="11283" max="11286" width="8.625" style="1" customWidth="1"/>
    <col min="11287" max="11288" width="4.75" style="1" bestFit="1" customWidth="1"/>
    <col min="11289" max="11289" width="4.75" style="1" customWidth="1"/>
    <col min="11290" max="11290" width="9.625" style="1" bestFit="1" customWidth="1"/>
    <col min="11291" max="11291" width="4.75" style="1" bestFit="1" customWidth="1"/>
    <col min="11292" max="11292" width="5.875" style="1" bestFit="1" customWidth="1"/>
    <col min="11293" max="11293" width="9.625" style="1" bestFit="1" customWidth="1"/>
    <col min="11294" max="11296" width="4.75" style="1" bestFit="1" customWidth="1"/>
    <col min="11297" max="11297" width="6.25" style="1" bestFit="1" customWidth="1"/>
    <col min="11298" max="11511" width="6.5" style="1"/>
    <col min="11512" max="11512" width="7" style="1" customWidth="1"/>
    <col min="11513" max="11522" width="0" style="1" hidden="1" customWidth="1"/>
    <col min="11523" max="11523" width="6.25" style="1" bestFit="1" customWidth="1"/>
    <col min="11524" max="11524" width="5.875" style="1" bestFit="1" customWidth="1"/>
    <col min="11525" max="11525" width="0" style="1" hidden="1" customWidth="1"/>
    <col min="11526" max="11526" width="11.25" style="1" bestFit="1" customWidth="1"/>
    <col min="11527" max="11527" width="4.75" style="1" customWidth="1"/>
    <col min="11528" max="11528" width="7.875" style="1" customWidth="1"/>
    <col min="11529" max="11530" width="4.875" style="1" customWidth="1"/>
    <col min="11531" max="11536" width="8.625" style="1" customWidth="1"/>
    <col min="11537" max="11538" width="4.875" style="1" customWidth="1"/>
    <col min="11539" max="11542" width="8.625" style="1" customWidth="1"/>
    <col min="11543" max="11544" width="4.75" style="1" bestFit="1" customWidth="1"/>
    <col min="11545" max="11545" width="4.75" style="1" customWidth="1"/>
    <col min="11546" max="11546" width="9.625" style="1" bestFit="1" customWidth="1"/>
    <col min="11547" max="11547" width="4.75" style="1" bestFit="1" customWidth="1"/>
    <col min="11548" max="11548" width="5.875" style="1" bestFit="1" customWidth="1"/>
    <col min="11549" max="11549" width="9.625" style="1" bestFit="1" customWidth="1"/>
    <col min="11550" max="11552" width="4.75" style="1" bestFit="1" customWidth="1"/>
    <col min="11553" max="11553" width="6.25" style="1" bestFit="1" customWidth="1"/>
    <col min="11554" max="11767" width="6.5" style="1"/>
    <col min="11768" max="11768" width="7" style="1" customWidth="1"/>
    <col min="11769" max="11778" width="0" style="1" hidden="1" customWidth="1"/>
    <col min="11779" max="11779" width="6.25" style="1" bestFit="1" customWidth="1"/>
    <col min="11780" max="11780" width="5.875" style="1" bestFit="1" customWidth="1"/>
    <col min="11781" max="11781" width="0" style="1" hidden="1" customWidth="1"/>
    <col min="11782" max="11782" width="11.25" style="1" bestFit="1" customWidth="1"/>
    <col min="11783" max="11783" width="4.75" style="1" customWidth="1"/>
    <col min="11784" max="11784" width="7.875" style="1" customWidth="1"/>
    <col min="11785" max="11786" width="4.875" style="1" customWidth="1"/>
    <col min="11787" max="11792" width="8.625" style="1" customWidth="1"/>
    <col min="11793" max="11794" width="4.875" style="1" customWidth="1"/>
    <col min="11795" max="11798" width="8.625" style="1" customWidth="1"/>
    <col min="11799" max="11800" width="4.75" style="1" bestFit="1" customWidth="1"/>
    <col min="11801" max="11801" width="4.75" style="1" customWidth="1"/>
    <col min="11802" max="11802" width="9.625" style="1" bestFit="1" customWidth="1"/>
    <col min="11803" max="11803" width="4.75" style="1" bestFit="1" customWidth="1"/>
    <col min="11804" max="11804" width="5.875" style="1" bestFit="1" customWidth="1"/>
    <col min="11805" max="11805" width="9.625" style="1" bestFit="1" customWidth="1"/>
    <col min="11806" max="11808" width="4.75" style="1" bestFit="1" customWidth="1"/>
    <col min="11809" max="11809" width="6.25" style="1" bestFit="1" customWidth="1"/>
    <col min="11810" max="12023" width="6.5" style="1"/>
    <col min="12024" max="12024" width="7" style="1" customWidth="1"/>
    <col min="12025" max="12034" width="0" style="1" hidden="1" customWidth="1"/>
    <col min="12035" max="12035" width="6.25" style="1" bestFit="1" customWidth="1"/>
    <col min="12036" max="12036" width="5.875" style="1" bestFit="1" customWidth="1"/>
    <col min="12037" max="12037" width="0" style="1" hidden="1" customWidth="1"/>
    <col min="12038" max="12038" width="11.25" style="1" bestFit="1" customWidth="1"/>
    <col min="12039" max="12039" width="4.75" style="1" customWidth="1"/>
    <col min="12040" max="12040" width="7.875" style="1" customWidth="1"/>
    <col min="12041" max="12042" width="4.875" style="1" customWidth="1"/>
    <col min="12043" max="12048" width="8.625" style="1" customWidth="1"/>
    <col min="12049" max="12050" width="4.875" style="1" customWidth="1"/>
    <col min="12051" max="12054" width="8.625" style="1" customWidth="1"/>
    <col min="12055" max="12056" width="4.75" style="1" bestFit="1" customWidth="1"/>
    <col min="12057" max="12057" width="4.75" style="1" customWidth="1"/>
    <col min="12058" max="12058" width="9.625" style="1" bestFit="1" customWidth="1"/>
    <col min="12059" max="12059" width="4.75" style="1" bestFit="1" customWidth="1"/>
    <col min="12060" max="12060" width="5.875" style="1" bestFit="1" customWidth="1"/>
    <col min="12061" max="12061" width="9.625" style="1" bestFit="1" customWidth="1"/>
    <col min="12062" max="12064" width="4.75" style="1" bestFit="1" customWidth="1"/>
    <col min="12065" max="12065" width="6.25" style="1" bestFit="1" customWidth="1"/>
    <col min="12066" max="12279" width="6.5" style="1"/>
    <col min="12280" max="12280" width="7" style="1" customWidth="1"/>
    <col min="12281" max="12290" width="0" style="1" hidden="1" customWidth="1"/>
    <col min="12291" max="12291" width="6.25" style="1" bestFit="1" customWidth="1"/>
    <col min="12292" max="12292" width="5.875" style="1" bestFit="1" customWidth="1"/>
    <col min="12293" max="12293" width="0" style="1" hidden="1" customWidth="1"/>
    <col min="12294" max="12294" width="11.25" style="1" bestFit="1" customWidth="1"/>
    <col min="12295" max="12295" width="4.75" style="1" customWidth="1"/>
    <col min="12296" max="12296" width="7.875" style="1" customWidth="1"/>
    <col min="12297" max="12298" width="4.875" style="1" customWidth="1"/>
    <col min="12299" max="12304" width="8.625" style="1" customWidth="1"/>
    <col min="12305" max="12306" width="4.875" style="1" customWidth="1"/>
    <col min="12307" max="12310" width="8.625" style="1" customWidth="1"/>
    <col min="12311" max="12312" width="4.75" style="1" bestFit="1" customWidth="1"/>
    <col min="12313" max="12313" width="4.75" style="1" customWidth="1"/>
    <col min="12314" max="12314" width="9.625" style="1" bestFit="1" customWidth="1"/>
    <col min="12315" max="12315" width="4.75" style="1" bestFit="1" customWidth="1"/>
    <col min="12316" max="12316" width="5.875" style="1" bestFit="1" customWidth="1"/>
    <col min="12317" max="12317" width="9.625" style="1" bestFit="1" customWidth="1"/>
    <col min="12318" max="12320" width="4.75" style="1" bestFit="1" customWidth="1"/>
    <col min="12321" max="12321" width="6.25" style="1" bestFit="1" customWidth="1"/>
    <col min="12322" max="12535" width="6.5" style="1"/>
    <col min="12536" max="12536" width="7" style="1" customWidth="1"/>
    <col min="12537" max="12546" width="0" style="1" hidden="1" customWidth="1"/>
    <col min="12547" max="12547" width="6.25" style="1" bestFit="1" customWidth="1"/>
    <col min="12548" max="12548" width="5.875" style="1" bestFit="1" customWidth="1"/>
    <col min="12549" max="12549" width="0" style="1" hidden="1" customWidth="1"/>
    <col min="12550" max="12550" width="11.25" style="1" bestFit="1" customWidth="1"/>
    <col min="12551" max="12551" width="4.75" style="1" customWidth="1"/>
    <col min="12552" max="12552" width="7.875" style="1" customWidth="1"/>
    <col min="12553" max="12554" width="4.875" style="1" customWidth="1"/>
    <col min="12555" max="12560" width="8.625" style="1" customWidth="1"/>
    <col min="12561" max="12562" width="4.875" style="1" customWidth="1"/>
    <col min="12563" max="12566" width="8.625" style="1" customWidth="1"/>
    <col min="12567" max="12568" width="4.75" style="1" bestFit="1" customWidth="1"/>
    <col min="12569" max="12569" width="4.75" style="1" customWidth="1"/>
    <col min="12570" max="12570" width="9.625" style="1" bestFit="1" customWidth="1"/>
    <col min="12571" max="12571" width="4.75" style="1" bestFit="1" customWidth="1"/>
    <col min="12572" max="12572" width="5.875" style="1" bestFit="1" customWidth="1"/>
    <col min="12573" max="12573" width="9.625" style="1" bestFit="1" customWidth="1"/>
    <col min="12574" max="12576" width="4.75" style="1" bestFit="1" customWidth="1"/>
    <col min="12577" max="12577" width="6.25" style="1" bestFit="1" customWidth="1"/>
    <col min="12578" max="12791" width="6.5" style="1"/>
    <col min="12792" max="12792" width="7" style="1" customWidth="1"/>
    <col min="12793" max="12802" width="0" style="1" hidden="1" customWidth="1"/>
    <col min="12803" max="12803" width="6.25" style="1" bestFit="1" customWidth="1"/>
    <col min="12804" max="12804" width="5.875" style="1" bestFit="1" customWidth="1"/>
    <col min="12805" max="12805" width="0" style="1" hidden="1" customWidth="1"/>
    <col min="12806" max="12806" width="11.25" style="1" bestFit="1" customWidth="1"/>
    <col min="12807" max="12807" width="4.75" style="1" customWidth="1"/>
    <col min="12808" max="12808" width="7.875" style="1" customWidth="1"/>
    <col min="12809" max="12810" width="4.875" style="1" customWidth="1"/>
    <col min="12811" max="12816" width="8.625" style="1" customWidth="1"/>
    <col min="12817" max="12818" width="4.875" style="1" customWidth="1"/>
    <col min="12819" max="12822" width="8.625" style="1" customWidth="1"/>
    <col min="12823" max="12824" width="4.75" style="1" bestFit="1" customWidth="1"/>
    <col min="12825" max="12825" width="4.75" style="1" customWidth="1"/>
    <col min="12826" max="12826" width="9.625" style="1" bestFit="1" customWidth="1"/>
    <col min="12827" max="12827" width="4.75" style="1" bestFit="1" customWidth="1"/>
    <col min="12828" max="12828" width="5.875" style="1" bestFit="1" customWidth="1"/>
    <col min="12829" max="12829" width="9.625" style="1" bestFit="1" customWidth="1"/>
    <col min="12830" max="12832" width="4.75" style="1" bestFit="1" customWidth="1"/>
    <col min="12833" max="12833" width="6.25" style="1" bestFit="1" customWidth="1"/>
    <col min="12834" max="13047" width="6.5" style="1"/>
    <col min="13048" max="13048" width="7" style="1" customWidth="1"/>
    <col min="13049" max="13058" width="0" style="1" hidden="1" customWidth="1"/>
    <col min="13059" max="13059" width="6.25" style="1" bestFit="1" customWidth="1"/>
    <col min="13060" max="13060" width="5.875" style="1" bestFit="1" customWidth="1"/>
    <col min="13061" max="13061" width="0" style="1" hidden="1" customWidth="1"/>
    <col min="13062" max="13062" width="11.25" style="1" bestFit="1" customWidth="1"/>
    <col min="13063" max="13063" width="4.75" style="1" customWidth="1"/>
    <col min="13064" max="13064" width="7.875" style="1" customWidth="1"/>
    <col min="13065" max="13066" width="4.875" style="1" customWidth="1"/>
    <col min="13067" max="13072" width="8.625" style="1" customWidth="1"/>
    <col min="13073" max="13074" width="4.875" style="1" customWidth="1"/>
    <col min="13075" max="13078" width="8.625" style="1" customWidth="1"/>
    <col min="13079" max="13080" width="4.75" style="1" bestFit="1" customWidth="1"/>
    <col min="13081" max="13081" width="4.75" style="1" customWidth="1"/>
    <col min="13082" max="13082" width="9.625" style="1" bestFit="1" customWidth="1"/>
    <col min="13083" max="13083" width="4.75" style="1" bestFit="1" customWidth="1"/>
    <col min="13084" max="13084" width="5.875" style="1" bestFit="1" customWidth="1"/>
    <col min="13085" max="13085" width="9.625" style="1" bestFit="1" customWidth="1"/>
    <col min="13086" max="13088" width="4.75" style="1" bestFit="1" customWidth="1"/>
    <col min="13089" max="13089" width="6.25" style="1" bestFit="1" customWidth="1"/>
    <col min="13090" max="13303" width="6.5" style="1"/>
    <col min="13304" max="13304" width="7" style="1" customWidth="1"/>
    <col min="13305" max="13314" width="0" style="1" hidden="1" customWidth="1"/>
    <col min="13315" max="13315" width="6.25" style="1" bestFit="1" customWidth="1"/>
    <col min="13316" max="13316" width="5.875" style="1" bestFit="1" customWidth="1"/>
    <col min="13317" max="13317" width="0" style="1" hidden="1" customWidth="1"/>
    <col min="13318" max="13318" width="11.25" style="1" bestFit="1" customWidth="1"/>
    <col min="13319" max="13319" width="4.75" style="1" customWidth="1"/>
    <col min="13320" max="13320" width="7.875" style="1" customWidth="1"/>
    <col min="13321" max="13322" width="4.875" style="1" customWidth="1"/>
    <col min="13323" max="13328" width="8.625" style="1" customWidth="1"/>
    <col min="13329" max="13330" width="4.875" style="1" customWidth="1"/>
    <col min="13331" max="13334" width="8.625" style="1" customWidth="1"/>
    <col min="13335" max="13336" width="4.75" style="1" bestFit="1" customWidth="1"/>
    <col min="13337" max="13337" width="4.75" style="1" customWidth="1"/>
    <col min="13338" max="13338" width="9.625" style="1" bestFit="1" customWidth="1"/>
    <col min="13339" max="13339" width="4.75" style="1" bestFit="1" customWidth="1"/>
    <col min="13340" max="13340" width="5.875" style="1" bestFit="1" customWidth="1"/>
    <col min="13341" max="13341" width="9.625" style="1" bestFit="1" customWidth="1"/>
    <col min="13342" max="13344" width="4.75" style="1" bestFit="1" customWidth="1"/>
    <col min="13345" max="13345" width="6.25" style="1" bestFit="1" customWidth="1"/>
    <col min="13346" max="13559" width="6.5" style="1"/>
    <col min="13560" max="13560" width="7" style="1" customWidth="1"/>
    <col min="13561" max="13570" width="0" style="1" hidden="1" customWidth="1"/>
    <col min="13571" max="13571" width="6.25" style="1" bestFit="1" customWidth="1"/>
    <col min="13572" max="13572" width="5.875" style="1" bestFit="1" customWidth="1"/>
    <col min="13573" max="13573" width="0" style="1" hidden="1" customWidth="1"/>
    <col min="13574" max="13574" width="11.25" style="1" bestFit="1" customWidth="1"/>
    <col min="13575" max="13575" width="4.75" style="1" customWidth="1"/>
    <col min="13576" max="13576" width="7.875" style="1" customWidth="1"/>
    <col min="13577" max="13578" width="4.875" style="1" customWidth="1"/>
    <col min="13579" max="13584" width="8.625" style="1" customWidth="1"/>
    <col min="13585" max="13586" width="4.875" style="1" customWidth="1"/>
    <col min="13587" max="13590" width="8.625" style="1" customWidth="1"/>
    <col min="13591" max="13592" width="4.75" style="1" bestFit="1" customWidth="1"/>
    <col min="13593" max="13593" width="4.75" style="1" customWidth="1"/>
    <col min="13594" max="13594" width="9.625" style="1" bestFit="1" customWidth="1"/>
    <col min="13595" max="13595" width="4.75" style="1" bestFit="1" customWidth="1"/>
    <col min="13596" max="13596" width="5.875" style="1" bestFit="1" customWidth="1"/>
    <col min="13597" max="13597" width="9.625" style="1" bestFit="1" customWidth="1"/>
    <col min="13598" max="13600" width="4.75" style="1" bestFit="1" customWidth="1"/>
    <col min="13601" max="13601" width="6.25" style="1" bestFit="1" customWidth="1"/>
    <col min="13602" max="13815" width="6.5" style="1"/>
    <col min="13816" max="13816" width="7" style="1" customWidth="1"/>
    <col min="13817" max="13826" width="0" style="1" hidden="1" customWidth="1"/>
    <col min="13827" max="13827" width="6.25" style="1" bestFit="1" customWidth="1"/>
    <col min="13828" max="13828" width="5.875" style="1" bestFit="1" customWidth="1"/>
    <col min="13829" max="13829" width="0" style="1" hidden="1" customWidth="1"/>
    <col min="13830" max="13830" width="11.25" style="1" bestFit="1" customWidth="1"/>
    <col min="13831" max="13831" width="4.75" style="1" customWidth="1"/>
    <col min="13832" max="13832" width="7.875" style="1" customWidth="1"/>
    <col min="13833" max="13834" width="4.875" style="1" customWidth="1"/>
    <col min="13835" max="13840" width="8.625" style="1" customWidth="1"/>
    <col min="13841" max="13842" width="4.875" style="1" customWidth="1"/>
    <col min="13843" max="13846" width="8.625" style="1" customWidth="1"/>
    <col min="13847" max="13848" width="4.75" style="1" bestFit="1" customWidth="1"/>
    <col min="13849" max="13849" width="4.75" style="1" customWidth="1"/>
    <col min="13850" max="13850" width="9.625" style="1" bestFit="1" customWidth="1"/>
    <col min="13851" max="13851" width="4.75" style="1" bestFit="1" customWidth="1"/>
    <col min="13852" max="13852" width="5.875" style="1" bestFit="1" customWidth="1"/>
    <col min="13853" max="13853" width="9.625" style="1" bestFit="1" customWidth="1"/>
    <col min="13854" max="13856" width="4.75" style="1" bestFit="1" customWidth="1"/>
    <col min="13857" max="13857" width="6.25" style="1" bestFit="1" customWidth="1"/>
    <col min="13858" max="14071" width="6.5" style="1"/>
    <col min="14072" max="14072" width="7" style="1" customWidth="1"/>
    <col min="14073" max="14082" width="0" style="1" hidden="1" customWidth="1"/>
    <col min="14083" max="14083" width="6.25" style="1" bestFit="1" customWidth="1"/>
    <col min="14084" max="14084" width="5.875" style="1" bestFit="1" customWidth="1"/>
    <col min="14085" max="14085" width="0" style="1" hidden="1" customWidth="1"/>
    <col min="14086" max="14086" width="11.25" style="1" bestFit="1" customWidth="1"/>
    <col min="14087" max="14087" width="4.75" style="1" customWidth="1"/>
    <col min="14088" max="14088" width="7.875" style="1" customWidth="1"/>
    <col min="14089" max="14090" width="4.875" style="1" customWidth="1"/>
    <col min="14091" max="14096" width="8.625" style="1" customWidth="1"/>
    <col min="14097" max="14098" width="4.875" style="1" customWidth="1"/>
    <col min="14099" max="14102" width="8.625" style="1" customWidth="1"/>
    <col min="14103" max="14104" width="4.75" style="1" bestFit="1" customWidth="1"/>
    <col min="14105" max="14105" width="4.75" style="1" customWidth="1"/>
    <col min="14106" max="14106" width="9.625" style="1" bestFit="1" customWidth="1"/>
    <col min="14107" max="14107" width="4.75" style="1" bestFit="1" customWidth="1"/>
    <col min="14108" max="14108" width="5.875" style="1" bestFit="1" customWidth="1"/>
    <col min="14109" max="14109" width="9.625" style="1" bestFit="1" customWidth="1"/>
    <col min="14110" max="14112" width="4.75" style="1" bestFit="1" customWidth="1"/>
    <col min="14113" max="14113" width="6.25" style="1" bestFit="1" customWidth="1"/>
    <col min="14114" max="14327" width="6.5" style="1"/>
    <col min="14328" max="14328" width="7" style="1" customWidth="1"/>
    <col min="14329" max="14338" width="0" style="1" hidden="1" customWidth="1"/>
    <col min="14339" max="14339" width="6.25" style="1" bestFit="1" customWidth="1"/>
    <col min="14340" max="14340" width="5.875" style="1" bestFit="1" customWidth="1"/>
    <col min="14341" max="14341" width="0" style="1" hidden="1" customWidth="1"/>
    <col min="14342" max="14342" width="11.25" style="1" bestFit="1" customWidth="1"/>
    <col min="14343" max="14343" width="4.75" style="1" customWidth="1"/>
    <col min="14344" max="14344" width="7.875" style="1" customWidth="1"/>
    <col min="14345" max="14346" width="4.875" style="1" customWidth="1"/>
    <col min="14347" max="14352" width="8.625" style="1" customWidth="1"/>
    <col min="14353" max="14354" width="4.875" style="1" customWidth="1"/>
    <col min="14355" max="14358" width="8.625" style="1" customWidth="1"/>
    <col min="14359" max="14360" width="4.75" style="1" bestFit="1" customWidth="1"/>
    <col min="14361" max="14361" width="4.75" style="1" customWidth="1"/>
    <col min="14362" max="14362" width="9.625" style="1" bestFit="1" customWidth="1"/>
    <col min="14363" max="14363" width="4.75" style="1" bestFit="1" customWidth="1"/>
    <col min="14364" max="14364" width="5.875" style="1" bestFit="1" customWidth="1"/>
    <col min="14365" max="14365" width="9.625" style="1" bestFit="1" customWidth="1"/>
    <col min="14366" max="14368" width="4.75" style="1" bestFit="1" customWidth="1"/>
    <col min="14369" max="14369" width="6.25" style="1" bestFit="1" customWidth="1"/>
    <col min="14370" max="14583" width="6.5" style="1"/>
    <col min="14584" max="14584" width="7" style="1" customWidth="1"/>
    <col min="14585" max="14594" width="0" style="1" hidden="1" customWidth="1"/>
    <col min="14595" max="14595" width="6.25" style="1" bestFit="1" customWidth="1"/>
    <col min="14596" max="14596" width="5.875" style="1" bestFit="1" customWidth="1"/>
    <col min="14597" max="14597" width="0" style="1" hidden="1" customWidth="1"/>
    <col min="14598" max="14598" width="11.25" style="1" bestFit="1" customWidth="1"/>
    <col min="14599" max="14599" width="4.75" style="1" customWidth="1"/>
    <col min="14600" max="14600" width="7.875" style="1" customWidth="1"/>
    <col min="14601" max="14602" width="4.875" style="1" customWidth="1"/>
    <col min="14603" max="14608" width="8.625" style="1" customWidth="1"/>
    <col min="14609" max="14610" width="4.875" style="1" customWidth="1"/>
    <col min="14611" max="14614" width="8.625" style="1" customWidth="1"/>
    <col min="14615" max="14616" width="4.75" style="1" bestFit="1" customWidth="1"/>
    <col min="14617" max="14617" width="4.75" style="1" customWidth="1"/>
    <col min="14618" max="14618" width="9.625" style="1" bestFit="1" customWidth="1"/>
    <col min="14619" max="14619" width="4.75" style="1" bestFit="1" customWidth="1"/>
    <col min="14620" max="14620" width="5.875" style="1" bestFit="1" customWidth="1"/>
    <col min="14621" max="14621" width="9.625" style="1" bestFit="1" customWidth="1"/>
    <col min="14622" max="14624" width="4.75" style="1" bestFit="1" customWidth="1"/>
    <col min="14625" max="14625" width="6.25" style="1" bestFit="1" customWidth="1"/>
    <col min="14626" max="14839" width="6.5" style="1"/>
    <col min="14840" max="14840" width="7" style="1" customWidth="1"/>
    <col min="14841" max="14850" width="0" style="1" hidden="1" customWidth="1"/>
    <col min="14851" max="14851" width="6.25" style="1" bestFit="1" customWidth="1"/>
    <col min="14852" max="14852" width="5.875" style="1" bestFit="1" customWidth="1"/>
    <col min="14853" max="14853" width="0" style="1" hidden="1" customWidth="1"/>
    <col min="14854" max="14854" width="11.25" style="1" bestFit="1" customWidth="1"/>
    <col min="14855" max="14855" width="4.75" style="1" customWidth="1"/>
    <col min="14856" max="14856" width="7.875" style="1" customWidth="1"/>
    <col min="14857" max="14858" width="4.875" style="1" customWidth="1"/>
    <col min="14859" max="14864" width="8.625" style="1" customWidth="1"/>
    <col min="14865" max="14866" width="4.875" style="1" customWidth="1"/>
    <col min="14867" max="14870" width="8.625" style="1" customWidth="1"/>
    <col min="14871" max="14872" width="4.75" style="1" bestFit="1" customWidth="1"/>
    <col min="14873" max="14873" width="4.75" style="1" customWidth="1"/>
    <col min="14874" max="14874" width="9.625" style="1" bestFit="1" customWidth="1"/>
    <col min="14875" max="14875" width="4.75" style="1" bestFit="1" customWidth="1"/>
    <col min="14876" max="14876" width="5.875" style="1" bestFit="1" customWidth="1"/>
    <col min="14877" max="14877" width="9.625" style="1" bestFit="1" customWidth="1"/>
    <col min="14878" max="14880" width="4.75" style="1" bestFit="1" customWidth="1"/>
    <col min="14881" max="14881" width="6.25" style="1" bestFit="1" customWidth="1"/>
    <col min="14882" max="15095" width="6.5" style="1"/>
    <col min="15096" max="15096" width="7" style="1" customWidth="1"/>
    <col min="15097" max="15106" width="0" style="1" hidden="1" customWidth="1"/>
    <col min="15107" max="15107" width="6.25" style="1" bestFit="1" customWidth="1"/>
    <col min="15108" max="15108" width="5.875" style="1" bestFit="1" customWidth="1"/>
    <col min="15109" max="15109" width="0" style="1" hidden="1" customWidth="1"/>
    <col min="15110" max="15110" width="11.25" style="1" bestFit="1" customWidth="1"/>
    <col min="15111" max="15111" width="4.75" style="1" customWidth="1"/>
    <col min="15112" max="15112" width="7.875" style="1" customWidth="1"/>
    <col min="15113" max="15114" width="4.875" style="1" customWidth="1"/>
    <col min="15115" max="15120" width="8.625" style="1" customWidth="1"/>
    <col min="15121" max="15122" width="4.875" style="1" customWidth="1"/>
    <col min="15123" max="15126" width="8.625" style="1" customWidth="1"/>
    <col min="15127" max="15128" width="4.75" style="1" bestFit="1" customWidth="1"/>
    <col min="15129" max="15129" width="4.75" style="1" customWidth="1"/>
    <col min="15130" max="15130" width="9.625" style="1" bestFit="1" customWidth="1"/>
    <col min="15131" max="15131" width="4.75" style="1" bestFit="1" customWidth="1"/>
    <col min="15132" max="15132" width="5.875" style="1" bestFit="1" customWidth="1"/>
    <col min="15133" max="15133" width="9.625" style="1" bestFit="1" customWidth="1"/>
    <col min="15134" max="15136" width="4.75" style="1" bestFit="1" customWidth="1"/>
    <col min="15137" max="15137" width="6.25" style="1" bestFit="1" customWidth="1"/>
    <col min="15138" max="15351" width="6.5" style="1"/>
    <col min="15352" max="15352" width="7" style="1" customWidth="1"/>
    <col min="15353" max="15362" width="0" style="1" hidden="1" customWidth="1"/>
    <col min="15363" max="15363" width="6.25" style="1" bestFit="1" customWidth="1"/>
    <col min="15364" max="15364" width="5.875" style="1" bestFit="1" customWidth="1"/>
    <col min="15365" max="15365" width="0" style="1" hidden="1" customWidth="1"/>
    <col min="15366" max="15366" width="11.25" style="1" bestFit="1" customWidth="1"/>
    <col min="15367" max="15367" width="4.75" style="1" customWidth="1"/>
    <col min="15368" max="15368" width="7.875" style="1" customWidth="1"/>
    <col min="15369" max="15370" width="4.875" style="1" customWidth="1"/>
    <col min="15371" max="15376" width="8.625" style="1" customWidth="1"/>
    <col min="15377" max="15378" width="4.875" style="1" customWidth="1"/>
    <col min="15379" max="15382" width="8.625" style="1" customWidth="1"/>
    <col min="15383" max="15384" width="4.75" style="1" bestFit="1" customWidth="1"/>
    <col min="15385" max="15385" width="4.75" style="1" customWidth="1"/>
    <col min="15386" max="15386" width="9.625" style="1" bestFit="1" customWidth="1"/>
    <col min="15387" max="15387" width="4.75" style="1" bestFit="1" customWidth="1"/>
    <col min="15388" max="15388" width="5.875" style="1" bestFit="1" customWidth="1"/>
    <col min="15389" max="15389" width="9.625" style="1" bestFit="1" customWidth="1"/>
    <col min="15390" max="15392" width="4.75" style="1" bestFit="1" customWidth="1"/>
    <col min="15393" max="15393" width="6.25" style="1" bestFit="1" customWidth="1"/>
    <col min="15394" max="15607" width="6.5" style="1"/>
    <col min="15608" max="15608" width="7" style="1" customWidth="1"/>
    <col min="15609" max="15618" width="0" style="1" hidden="1" customWidth="1"/>
    <col min="15619" max="15619" width="6.25" style="1" bestFit="1" customWidth="1"/>
    <col min="15620" max="15620" width="5.875" style="1" bestFit="1" customWidth="1"/>
    <col min="15621" max="15621" width="0" style="1" hidden="1" customWidth="1"/>
    <col min="15622" max="15622" width="11.25" style="1" bestFit="1" customWidth="1"/>
    <col min="15623" max="15623" width="4.75" style="1" customWidth="1"/>
    <col min="15624" max="15624" width="7.875" style="1" customWidth="1"/>
    <col min="15625" max="15626" width="4.875" style="1" customWidth="1"/>
    <col min="15627" max="15632" width="8.625" style="1" customWidth="1"/>
    <col min="15633" max="15634" width="4.875" style="1" customWidth="1"/>
    <col min="15635" max="15638" width="8.625" style="1" customWidth="1"/>
    <col min="15639" max="15640" width="4.75" style="1" bestFit="1" customWidth="1"/>
    <col min="15641" max="15641" width="4.75" style="1" customWidth="1"/>
    <col min="15642" max="15642" width="9.625" style="1" bestFit="1" customWidth="1"/>
    <col min="15643" max="15643" width="4.75" style="1" bestFit="1" customWidth="1"/>
    <col min="15644" max="15644" width="5.875" style="1" bestFit="1" customWidth="1"/>
    <col min="15645" max="15645" width="9.625" style="1" bestFit="1" customWidth="1"/>
    <col min="15646" max="15648" width="4.75" style="1" bestFit="1" customWidth="1"/>
    <col min="15649" max="15649" width="6.25" style="1" bestFit="1" customWidth="1"/>
    <col min="15650" max="15863" width="6.5" style="1"/>
    <col min="15864" max="15864" width="7" style="1" customWidth="1"/>
    <col min="15865" max="15874" width="0" style="1" hidden="1" customWidth="1"/>
    <col min="15875" max="15875" width="6.25" style="1" bestFit="1" customWidth="1"/>
    <col min="15876" max="15876" width="5.875" style="1" bestFit="1" customWidth="1"/>
    <col min="15877" max="15877" width="0" style="1" hidden="1" customWidth="1"/>
    <col min="15878" max="15878" width="11.25" style="1" bestFit="1" customWidth="1"/>
    <col min="15879" max="15879" width="4.75" style="1" customWidth="1"/>
    <col min="15880" max="15880" width="7.875" style="1" customWidth="1"/>
    <col min="15881" max="15882" width="4.875" style="1" customWidth="1"/>
    <col min="15883" max="15888" width="8.625" style="1" customWidth="1"/>
    <col min="15889" max="15890" width="4.875" style="1" customWidth="1"/>
    <col min="15891" max="15894" width="8.625" style="1" customWidth="1"/>
    <col min="15895" max="15896" width="4.75" style="1" bestFit="1" customWidth="1"/>
    <col min="15897" max="15897" width="4.75" style="1" customWidth="1"/>
    <col min="15898" max="15898" width="9.625" style="1" bestFit="1" customWidth="1"/>
    <col min="15899" max="15899" width="4.75" style="1" bestFit="1" customWidth="1"/>
    <col min="15900" max="15900" width="5.875" style="1" bestFit="1" customWidth="1"/>
    <col min="15901" max="15901" width="9.625" style="1" bestFit="1" customWidth="1"/>
    <col min="15902" max="15904" width="4.75" style="1" bestFit="1" customWidth="1"/>
    <col min="15905" max="15905" width="6.25" style="1" bestFit="1" customWidth="1"/>
    <col min="15906" max="16119" width="6.5" style="1"/>
    <col min="16120" max="16120" width="7" style="1" customWidth="1"/>
    <col min="16121" max="16130" width="0" style="1" hidden="1" customWidth="1"/>
    <col min="16131" max="16131" width="6.25" style="1" bestFit="1" customWidth="1"/>
    <col min="16132" max="16132" width="5.875" style="1" bestFit="1" customWidth="1"/>
    <col min="16133" max="16133" width="0" style="1" hidden="1" customWidth="1"/>
    <col min="16134" max="16134" width="11.25" style="1" bestFit="1" customWidth="1"/>
    <col min="16135" max="16135" width="4.75" style="1" customWidth="1"/>
    <col min="16136" max="16136" width="7.875" style="1" customWidth="1"/>
    <col min="16137" max="16138" width="4.875" style="1" customWidth="1"/>
    <col min="16139" max="16144" width="8.625" style="1" customWidth="1"/>
    <col min="16145" max="16146" width="4.875" style="1" customWidth="1"/>
    <col min="16147" max="16150" width="8.625" style="1" customWidth="1"/>
    <col min="16151" max="16152" width="4.75" style="1" bestFit="1" customWidth="1"/>
    <col min="16153" max="16153" width="4.75" style="1" customWidth="1"/>
    <col min="16154" max="16154" width="9.625" style="1" bestFit="1" customWidth="1"/>
    <col min="16155" max="16155" width="4.75" style="1" bestFit="1" customWidth="1"/>
    <col min="16156" max="16156" width="5.875" style="1" bestFit="1" customWidth="1"/>
    <col min="16157" max="16157" width="9.625" style="1" bestFit="1" customWidth="1"/>
    <col min="16158" max="16160" width="4.75" style="1" bestFit="1" customWidth="1"/>
    <col min="16161" max="16161" width="6.25" style="1" bestFit="1" customWidth="1"/>
    <col min="16162" max="16384" width="6.5" style="1"/>
  </cols>
  <sheetData>
    <row r="1" spans="1:33" ht="30" customHeight="1" x14ac:dyDescent="0.15">
      <c r="A1" s="118" t="s">
        <v>85</v>
      </c>
      <c r="B1" s="118"/>
      <c r="C1" s="119"/>
      <c r="D1" s="120"/>
      <c r="E1" s="121"/>
      <c r="F1" s="122"/>
      <c r="G1" s="122"/>
      <c r="H1" s="123"/>
      <c r="I1" s="124"/>
      <c r="J1" s="362" t="s">
        <v>38</v>
      </c>
      <c r="K1" s="362"/>
      <c r="L1" s="362"/>
      <c r="M1" s="362"/>
      <c r="N1" s="362"/>
      <c r="O1" s="362"/>
      <c r="P1" s="362"/>
      <c r="Q1" s="362"/>
      <c r="R1" s="362"/>
      <c r="S1" s="362"/>
      <c r="T1" s="362"/>
      <c r="U1" s="362"/>
      <c r="V1" s="362"/>
      <c r="W1" s="1"/>
      <c r="X1" s="1"/>
      <c r="Y1" s="1"/>
      <c r="Z1" s="1"/>
      <c r="AA1" s="1"/>
      <c r="AB1" s="1"/>
      <c r="AC1" s="2"/>
      <c r="AE1" s="1"/>
      <c r="AF1" s="1"/>
      <c r="AG1" s="1"/>
    </row>
    <row r="2" spans="1:33" s="32" customFormat="1" ht="30" customHeight="1" thickBot="1" x14ac:dyDescent="0.2">
      <c r="A2" s="125" t="s">
        <v>2</v>
      </c>
      <c r="B2" s="112" t="s">
        <v>43</v>
      </c>
      <c r="C2" s="113" t="s">
        <v>3</v>
      </c>
      <c r="D2" s="114" t="s">
        <v>4</v>
      </c>
      <c r="E2" s="115" t="s">
        <v>0</v>
      </c>
      <c r="F2" s="116" t="s">
        <v>5</v>
      </c>
      <c r="G2" s="116" t="s">
        <v>84</v>
      </c>
      <c r="H2" s="110" t="s">
        <v>6</v>
      </c>
      <c r="I2" s="117" t="s">
        <v>79</v>
      </c>
      <c r="J2" s="104" t="s">
        <v>31</v>
      </c>
      <c r="K2" s="105" t="s">
        <v>7</v>
      </c>
      <c r="L2" s="106" t="s">
        <v>39</v>
      </c>
      <c r="M2" s="107" t="s">
        <v>40</v>
      </c>
      <c r="N2" s="107" t="s">
        <v>41</v>
      </c>
      <c r="O2" s="108" t="s">
        <v>42</v>
      </c>
      <c r="P2" s="109" t="s">
        <v>8</v>
      </c>
      <c r="Q2" s="110" t="s">
        <v>1</v>
      </c>
      <c r="R2" s="111" t="s">
        <v>9</v>
      </c>
      <c r="S2" s="106" t="s">
        <v>10</v>
      </c>
      <c r="T2" s="107" t="s">
        <v>11</v>
      </c>
      <c r="U2" s="107" t="s">
        <v>12</v>
      </c>
      <c r="V2" s="34" t="s">
        <v>13</v>
      </c>
      <c r="W2" s="32" t="s">
        <v>107</v>
      </c>
      <c r="AC2" s="33"/>
      <c r="AD2" s="33"/>
    </row>
    <row r="3" spans="1:33" s="2" customFormat="1" ht="30" customHeight="1" thickTop="1" x14ac:dyDescent="0.15">
      <c r="A3" s="354">
        <v>1</v>
      </c>
      <c r="B3" s="354" t="s">
        <v>44</v>
      </c>
      <c r="C3" s="363">
        <v>200</v>
      </c>
      <c r="D3" s="364" t="s">
        <v>18</v>
      </c>
      <c r="E3" s="91" t="s">
        <v>92</v>
      </c>
      <c r="F3" s="293">
        <v>202</v>
      </c>
      <c r="G3" s="293"/>
      <c r="H3" s="296">
        <v>2</v>
      </c>
      <c r="I3" s="278">
        <v>4</v>
      </c>
      <c r="J3" s="62" t="s">
        <v>32</v>
      </c>
      <c r="K3" s="63">
        <v>0.74</v>
      </c>
      <c r="L3" s="64">
        <v>14.5</v>
      </c>
      <c r="M3" s="65">
        <v>32.46</v>
      </c>
      <c r="N3" s="65" t="s">
        <v>14</v>
      </c>
      <c r="O3" s="66" t="s">
        <v>14</v>
      </c>
      <c r="P3" s="63">
        <f>IFERROR(S3+T3,"")</f>
        <v>32.46</v>
      </c>
      <c r="Q3" s="296">
        <v>9</v>
      </c>
      <c r="R3" s="278">
        <v>19</v>
      </c>
      <c r="S3" s="64">
        <f>IF(L3="","",L3)</f>
        <v>14.5</v>
      </c>
      <c r="T3" s="65">
        <f>IF(M3="","",AA3-Z3)</f>
        <v>17.96</v>
      </c>
      <c r="U3" s="65" t="s">
        <v>93</v>
      </c>
      <c r="V3" s="89" t="s">
        <v>93</v>
      </c>
      <c r="W3" s="4"/>
      <c r="Y3" s="2" t="s">
        <v>108</v>
      </c>
      <c r="Z3" s="4">
        <f t="shared" ref="Z3:AC18" si="0">IF(L3&gt;=100,INT(L3/100)*-40,0)+L3</f>
        <v>14.5</v>
      </c>
      <c r="AA3" s="4">
        <f t="shared" si="0"/>
        <v>32.46</v>
      </c>
      <c r="AC3" s="19"/>
    </row>
    <row r="4" spans="1:33" s="2" customFormat="1" ht="30" customHeight="1" x14ac:dyDescent="0.15">
      <c r="A4" s="285"/>
      <c r="B4" s="285"/>
      <c r="C4" s="301"/>
      <c r="D4" s="304"/>
      <c r="E4" s="92" t="s">
        <v>33</v>
      </c>
      <c r="F4" s="294"/>
      <c r="G4" s="294"/>
      <c r="H4" s="297"/>
      <c r="I4" s="279"/>
      <c r="J4" s="93" t="s">
        <v>37</v>
      </c>
      <c r="K4" s="94" t="s">
        <v>14</v>
      </c>
      <c r="L4" s="95">
        <v>47.86</v>
      </c>
      <c r="M4" s="67">
        <v>107.29</v>
      </c>
      <c r="N4" s="67" t="s">
        <v>14</v>
      </c>
      <c r="O4" s="96" t="s">
        <v>14</v>
      </c>
      <c r="P4" s="94">
        <f t="shared" ref="P4:P6" si="1">IFERROR(S4+T4,"")</f>
        <v>34.830000000000005</v>
      </c>
      <c r="Q4" s="297"/>
      <c r="R4" s="279"/>
      <c r="S4" s="95">
        <f>IF(L4="","",Z4-AA3)</f>
        <v>15.399999999999999</v>
      </c>
      <c r="T4" s="67">
        <f>IF(M4="","",IF(L4="",AA4-AA3,AA4-Z4))</f>
        <v>19.430000000000007</v>
      </c>
      <c r="U4" s="67" t="s">
        <v>93</v>
      </c>
      <c r="V4" s="68" t="s">
        <v>93</v>
      </c>
      <c r="W4" s="4"/>
      <c r="Y4" s="2" t="s">
        <v>108</v>
      </c>
      <c r="Z4" s="4">
        <f t="shared" si="0"/>
        <v>47.86</v>
      </c>
      <c r="AA4" s="4">
        <f t="shared" si="0"/>
        <v>67.290000000000006</v>
      </c>
      <c r="AC4" s="19"/>
    </row>
    <row r="5" spans="1:33" s="2" customFormat="1" ht="30" customHeight="1" x14ac:dyDescent="0.15">
      <c r="A5" s="285"/>
      <c r="B5" s="285"/>
      <c r="C5" s="301"/>
      <c r="D5" s="304"/>
      <c r="E5" s="97" t="s">
        <v>51</v>
      </c>
      <c r="F5" s="294"/>
      <c r="G5" s="294"/>
      <c r="H5" s="297"/>
      <c r="I5" s="279"/>
      <c r="J5" s="98" t="s">
        <v>36</v>
      </c>
      <c r="K5" s="94" t="s">
        <v>14</v>
      </c>
      <c r="L5" s="95">
        <v>119.91</v>
      </c>
      <c r="M5" s="67">
        <v>135.04</v>
      </c>
      <c r="N5" s="67" t="s">
        <v>14</v>
      </c>
      <c r="O5" s="96" t="s">
        <v>14</v>
      </c>
      <c r="P5" s="99">
        <f t="shared" si="1"/>
        <v>27.749999999999986</v>
      </c>
      <c r="Q5" s="297"/>
      <c r="R5" s="279"/>
      <c r="S5" s="102">
        <f t="shared" ref="S5:S6" si="2">IF(L5="","",Z5-AA4)</f>
        <v>12.61999999999999</v>
      </c>
      <c r="T5" s="85">
        <f t="shared" ref="T5:T6" si="3">IF(M5="","",IF(L5="",AA5-AA4,AA5-Z5))</f>
        <v>15.129999999999995</v>
      </c>
      <c r="U5" s="85" t="s">
        <v>93</v>
      </c>
      <c r="V5" s="86" t="s">
        <v>93</v>
      </c>
      <c r="W5" s="4"/>
      <c r="Y5" s="2" t="s">
        <v>108</v>
      </c>
      <c r="Z5" s="4">
        <f t="shared" si="0"/>
        <v>79.91</v>
      </c>
      <c r="AA5" s="4">
        <f t="shared" si="0"/>
        <v>95.039999999999992</v>
      </c>
      <c r="AC5" s="19"/>
    </row>
    <row r="6" spans="1:33" s="2" customFormat="1" ht="30" customHeight="1" x14ac:dyDescent="0.15">
      <c r="A6" s="285"/>
      <c r="B6" s="286"/>
      <c r="C6" s="302"/>
      <c r="D6" s="305"/>
      <c r="E6" s="69" t="s">
        <v>86</v>
      </c>
      <c r="F6" s="295"/>
      <c r="G6" s="295"/>
      <c r="H6" s="298"/>
      <c r="I6" s="280"/>
      <c r="J6" s="100" t="s">
        <v>35</v>
      </c>
      <c r="K6" s="73" t="s">
        <v>14</v>
      </c>
      <c r="L6" s="87">
        <v>147</v>
      </c>
      <c r="M6" s="75">
        <v>201.9</v>
      </c>
      <c r="N6" s="75" t="s">
        <v>14</v>
      </c>
      <c r="O6" s="90" t="s">
        <v>14</v>
      </c>
      <c r="P6" s="73">
        <f t="shared" si="1"/>
        <v>26.860000000000014</v>
      </c>
      <c r="Q6" s="298"/>
      <c r="R6" s="280"/>
      <c r="S6" s="87">
        <f t="shared" si="2"/>
        <v>11.960000000000008</v>
      </c>
      <c r="T6" s="75">
        <f t="shared" si="3"/>
        <v>14.900000000000006</v>
      </c>
      <c r="U6" s="75" t="s">
        <v>93</v>
      </c>
      <c r="V6" s="77" t="s">
        <v>93</v>
      </c>
      <c r="W6" s="4"/>
      <c r="Y6" s="2" t="s">
        <v>108</v>
      </c>
      <c r="Z6" s="4">
        <f t="shared" si="0"/>
        <v>107</v>
      </c>
      <c r="AA6" s="4">
        <f t="shared" si="0"/>
        <v>121.9</v>
      </c>
      <c r="AB6" s="21"/>
      <c r="AD6" s="1"/>
    </row>
    <row r="7" spans="1:33" s="2" customFormat="1" ht="30" customHeight="1" x14ac:dyDescent="0.15">
      <c r="A7" s="299">
        <v>2</v>
      </c>
      <c r="B7" s="284" t="s">
        <v>45</v>
      </c>
      <c r="C7" s="300">
        <v>200</v>
      </c>
      <c r="D7" s="303" t="s">
        <v>18</v>
      </c>
      <c r="E7" s="59" t="s">
        <v>91</v>
      </c>
      <c r="F7" s="306">
        <v>221</v>
      </c>
      <c r="G7" s="306"/>
      <c r="H7" s="307">
        <v>1</v>
      </c>
      <c r="I7" s="308">
        <v>7</v>
      </c>
      <c r="J7" s="62" t="s">
        <v>32</v>
      </c>
      <c r="K7" s="101">
        <v>0.67</v>
      </c>
      <c r="L7" s="102">
        <v>16.260000000000002</v>
      </c>
      <c r="M7" s="65">
        <v>35.92</v>
      </c>
      <c r="N7" s="85" t="s">
        <v>14</v>
      </c>
      <c r="O7" s="103" t="s">
        <v>14</v>
      </c>
      <c r="P7" s="63">
        <f>IFERROR(S7+T7,"")</f>
        <v>35.92</v>
      </c>
      <c r="Q7" s="296">
        <v>6</v>
      </c>
      <c r="R7" s="278">
        <v>6</v>
      </c>
      <c r="S7" s="64">
        <f>IF(L7="","",L7)</f>
        <v>16.260000000000002</v>
      </c>
      <c r="T7" s="65">
        <f>IF(M7="","",AA7-Z7)</f>
        <v>19.66</v>
      </c>
      <c r="U7" s="65" t="s">
        <v>93</v>
      </c>
      <c r="V7" s="89" t="s">
        <v>93</v>
      </c>
      <c r="W7" s="4"/>
      <c r="Y7" s="2" t="s">
        <v>108</v>
      </c>
      <c r="Z7" s="4">
        <f t="shared" si="0"/>
        <v>16.260000000000002</v>
      </c>
      <c r="AA7" s="4">
        <f t="shared" si="0"/>
        <v>35.92</v>
      </c>
      <c r="AB7" s="7"/>
      <c r="AD7" s="1"/>
    </row>
    <row r="8" spans="1:33" s="2" customFormat="1" ht="30" customHeight="1" x14ac:dyDescent="0.15">
      <c r="A8" s="285"/>
      <c r="B8" s="285"/>
      <c r="C8" s="301"/>
      <c r="D8" s="304"/>
      <c r="E8" s="92" t="s">
        <v>59</v>
      </c>
      <c r="F8" s="294"/>
      <c r="G8" s="294"/>
      <c r="H8" s="297"/>
      <c r="I8" s="279"/>
      <c r="J8" s="93" t="s">
        <v>37</v>
      </c>
      <c r="K8" s="94" t="s">
        <v>14</v>
      </c>
      <c r="L8" s="95">
        <v>54.87</v>
      </c>
      <c r="M8" s="67">
        <v>118.54</v>
      </c>
      <c r="N8" s="67" t="s">
        <v>14</v>
      </c>
      <c r="O8" s="96" t="s">
        <v>14</v>
      </c>
      <c r="P8" s="94">
        <f t="shared" ref="P8:P9" si="4">IFERROR(S8+T8,"")</f>
        <v>42.620000000000005</v>
      </c>
      <c r="Q8" s="297"/>
      <c r="R8" s="279"/>
      <c r="S8" s="95">
        <f>IF(L8="","",Z8-AA7)</f>
        <v>18.949999999999996</v>
      </c>
      <c r="T8" s="67">
        <f>IF(M8="","",IF(L8="",AA8-AA7,AA8-Z8))</f>
        <v>23.670000000000009</v>
      </c>
      <c r="U8" s="67" t="s">
        <v>93</v>
      </c>
      <c r="V8" s="68" t="s">
        <v>93</v>
      </c>
      <c r="W8" s="4"/>
      <c r="Y8" s="2" t="s">
        <v>108</v>
      </c>
      <c r="Z8" s="4">
        <f t="shared" si="0"/>
        <v>54.87</v>
      </c>
      <c r="AA8" s="4">
        <f t="shared" si="0"/>
        <v>78.540000000000006</v>
      </c>
      <c r="AB8" s="21"/>
      <c r="AC8" s="1"/>
    </row>
    <row r="9" spans="1:33" s="2" customFormat="1" ht="30" customHeight="1" x14ac:dyDescent="0.15">
      <c r="A9" s="285"/>
      <c r="B9" s="285"/>
      <c r="C9" s="301"/>
      <c r="D9" s="304"/>
      <c r="E9" s="97" t="s">
        <v>29</v>
      </c>
      <c r="F9" s="294"/>
      <c r="G9" s="294"/>
      <c r="H9" s="297"/>
      <c r="I9" s="279"/>
      <c r="J9" s="98" t="s">
        <v>36</v>
      </c>
      <c r="K9" s="94" t="s">
        <v>14</v>
      </c>
      <c r="L9" s="95">
        <v>137.07</v>
      </c>
      <c r="M9" s="67">
        <v>151.46</v>
      </c>
      <c r="N9" s="67" t="s">
        <v>14</v>
      </c>
      <c r="O9" s="96" t="s">
        <v>14</v>
      </c>
      <c r="P9" s="99">
        <f t="shared" si="4"/>
        <v>32.92</v>
      </c>
      <c r="Q9" s="297"/>
      <c r="R9" s="279"/>
      <c r="S9" s="102">
        <f t="shared" ref="S9:S10" si="5">IF(L9="","",Z9-AA8)</f>
        <v>18.529999999999987</v>
      </c>
      <c r="T9" s="85">
        <f t="shared" ref="T9:T10" si="6">IF(M9="","",IF(L9="",AA9-AA8,AA9-Z9))</f>
        <v>14.390000000000015</v>
      </c>
      <c r="U9" s="85" t="s">
        <v>93</v>
      </c>
      <c r="V9" s="86" t="s">
        <v>93</v>
      </c>
      <c r="W9" s="4"/>
      <c r="Y9" s="2" t="s">
        <v>108</v>
      </c>
      <c r="Z9" s="4">
        <f t="shared" si="0"/>
        <v>97.07</v>
      </c>
      <c r="AA9" s="4">
        <f t="shared" si="0"/>
        <v>111.46000000000001</v>
      </c>
      <c r="AB9" s="21"/>
      <c r="AC9" s="19"/>
    </row>
    <row r="10" spans="1:33" s="2" customFormat="1" ht="30" customHeight="1" x14ac:dyDescent="0.15">
      <c r="A10" s="285"/>
      <c r="B10" s="285"/>
      <c r="C10" s="301"/>
      <c r="D10" s="304"/>
      <c r="E10" s="221" t="s">
        <v>53</v>
      </c>
      <c r="F10" s="355"/>
      <c r="G10" s="355"/>
      <c r="H10" s="365"/>
      <c r="I10" s="309"/>
      <c r="J10" s="200" t="s">
        <v>35</v>
      </c>
      <c r="K10" s="227" t="s">
        <v>14</v>
      </c>
      <c r="L10" s="228">
        <v>204.78</v>
      </c>
      <c r="M10" s="205">
        <v>220.6</v>
      </c>
      <c r="N10" s="205" t="s">
        <v>14</v>
      </c>
      <c r="O10" s="229" t="s">
        <v>14</v>
      </c>
      <c r="P10" s="227">
        <f>IFERROR(S10+T10,"")</f>
        <v>29.139999999999986</v>
      </c>
      <c r="Q10" s="365"/>
      <c r="R10" s="309"/>
      <c r="S10" s="228">
        <f t="shared" si="5"/>
        <v>13.319999999999993</v>
      </c>
      <c r="T10" s="205">
        <f t="shared" si="6"/>
        <v>15.819999999999993</v>
      </c>
      <c r="U10" s="205" t="s">
        <v>93</v>
      </c>
      <c r="V10" s="230" t="s">
        <v>93</v>
      </c>
      <c r="W10" s="4"/>
      <c r="Y10" s="2" t="s">
        <v>108</v>
      </c>
      <c r="Z10" s="4">
        <f t="shared" si="0"/>
        <v>124.78</v>
      </c>
      <c r="AA10" s="4">
        <f t="shared" si="0"/>
        <v>140.6</v>
      </c>
      <c r="AB10" s="21"/>
      <c r="AC10" s="19"/>
    </row>
    <row r="11" spans="1:33" s="2" customFormat="1" ht="30" customHeight="1" x14ac:dyDescent="0.15">
      <c r="A11" s="281">
        <v>3</v>
      </c>
      <c r="B11" s="284" t="s">
        <v>46</v>
      </c>
      <c r="C11" s="287">
        <v>400</v>
      </c>
      <c r="D11" s="290" t="s">
        <v>18</v>
      </c>
      <c r="E11" s="59" t="s">
        <v>47</v>
      </c>
      <c r="F11" s="293">
        <v>418</v>
      </c>
      <c r="G11" s="293"/>
      <c r="H11" s="296">
        <v>2</v>
      </c>
      <c r="I11" s="278">
        <v>3</v>
      </c>
      <c r="J11" s="62" t="s">
        <v>32</v>
      </c>
      <c r="K11" s="63">
        <v>0.55000000000000004</v>
      </c>
      <c r="L11" s="64">
        <v>14.76</v>
      </c>
      <c r="M11" s="65">
        <v>33.200000000000003</v>
      </c>
      <c r="N11" s="65">
        <v>49.72</v>
      </c>
      <c r="O11" s="66">
        <v>109.5</v>
      </c>
      <c r="P11" s="201">
        <f>IFERROR(S11+T11+U11+V11+40,"")</f>
        <v>109.5</v>
      </c>
      <c r="Q11" s="296" t="s">
        <v>102</v>
      </c>
      <c r="R11" s="278">
        <v>17</v>
      </c>
      <c r="S11" s="64">
        <f t="shared" ref="S11" si="7">IF(L11="","",Z11)</f>
        <v>14.76</v>
      </c>
      <c r="T11" s="65">
        <f>IF(M11="","",AA11-Z11)</f>
        <v>18.440000000000005</v>
      </c>
      <c r="U11" s="65">
        <f t="shared" ref="U11" si="8">IF(OR(N11="",M11=""),"",AB11-AA11)</f>
        <v>16.519999999999996</v>
      </c>
      <c r="V11" s="89">
        <f>IF(O11="","",IF(AND(M11&lt;&gt;"",N11&lt;&gt;""),AC11-AB11,IF(AND(N11="",M11&lt;&gt;""),AC11-AA11,AC11)))</f>
        <v>19.78</v>
      </c>
      <c r="W11" s="4"/>
      <c r="Y11" s="2" t="s">
        <v>108</v>
      </c>
      <c r="Z11" s="4">
        <f t="shared" si="0"/>
        <v>14.76</v>
      </c>
      <c r="AA11" s="4">
        <f t="shared" si="0"/>
        <v>33.200000000000003</v>
      </c>
      <c r="AB11" s="4">
        <f t="shared" si="0"/>
        <v>49.72</v>
      </c>
      <c r="AC11" s="4">
        <f t="shared" si="0"/>
        <v>69.5</v>
      </c>
    </row>
    <row r="12" spans="1:33" s="2" customFormat="1" ht="30" customHeight="1" x14ac:dyDescent="0.15">
      <c r="A12" s="282"/>
      <c r="B12" s="285"/>
      <c r="C12" s="288"/>
      <c r="D12" s="291"/>
      <c r="E12" s="92" t="s">
        <v>89</v>
      </c>
      <c r="F12" s="294"/>
      <c r="G12" s="294"/>
      <c r="H12" s="297"/>
      <c r="I12" s="279"/>
      <c r="J12" s="93" t="s">
        <v>37</v>
      </c>
      <c r="K12" s="94" t="s">
        <v>14</v>
      </c>
      <c r="L12" s="95">
        <v>124.88</v>
      </c>
      <c r="M12" s="67">
        <v>145</v>
      </c>
      <c r="N12" s="67">
        <v>204.07</v>
      </c>
      <c r="O12" s="96">
        <v>226.35</v>
      </c>
      <c r="P12" s="94">
        <f t="shared" ref="P12" si="9">IFERROR(S12+T12+U12+V12+40,"")</f>
        <v>116.85</v>
      </c>
      <c r="Q12" s="297"/>
      <c r="R12" s="279"/>
      <c r="S12" s="95">
        <f>IF(L12="","",Z12-AC11)</f>
        <v>15.379999999999995</v>
      </c>
      <c r="T12" s="67">
        <f>IF(M12="","",IF(L12="",AA12-AC11,AA12-Z12))</f>
        <v>20.120000000000005</v>
      </c>
      <c r="U12" s="67">
        <f t="shared" ref="U12:U21" si="10">IF(OR(N12="",M12=""),"",AB12-AA12)</f>
        <v>19.069999999999993</v>
      </c>
      <c r="V12" s="68">
        <f>IF(O12="","",IF(AND(N12&lt;&gt;"",M12&lt;&gt;""),AC12-AB12,IF(AND(N12="",M12&lt;&gt;""),AC12-AA12,IF(M12="",AC12-AC11,AC12))))</f>
        <v>22.28</v>
      </c>
      <c r="W12" s="4"/>
      <c r="Y12" s="2" t="s">
        <v>108</v>
      </c>
      <c r="Z12" s="4">
        <f t="shared" si="0"/>
        <v>84.88</v>
      </c>
      <c r="AA12" s="4">
        <f t="shared" si="0"/>
        <v>105</v>
      </c>
      <c r="AB12" s="4">
        <f t="shared" si="0"/>
        <v>124.07</v>
      </c>
      <c r="AC12" s="4">
        <f t="shared" si="0"/>
        <v>146.35</v>
      </c>
    </row>
    <row r="13" spans="1:33" s="2" customFormat="1" ht="30" customHeight="1" x14ac:dyDescent="0.15">
      <c r="A13" s="282"/>
      <c r="B13" s="285"/>
      <c r="C13" s="288"/>
      <c r="D13" s="291"/>
      <c r="E13" s="92" t="s">
        <v>24</v>
      </c>
      <c r="F13" s="294"/>
      <c r="G13" s="294"/>
      <c r="H13" s="297"/>
      <c r="I13" s="279"/>
      <c r="J13" s="200" t="s">
        <v>36</v>
      </c>
      <c r="K13" s="94" t="s">
        <v>14</v>
      </c>
      <c r="L13" s="95">
        <v>238.31</v>
      </c>
      <c r="M13" s="67">
        <v>253.94</v>
      </c>
      <c r="N13" s="67">
        <v>309.31</v>
      </c>
      <c r="O13" s="96">
        <v>326.08</v>
      </c>
      <c r="P13" s="199">
        <f>IFERROR(S13+T13+U13+V13,"")</f>
        <v>59.72999999999999</v>
      </c>
      <c r="Q13" s="297"/>
      <c r="R13" s="279"/>
      <c r="S13" s="102">
        <f t="shared" ref="S13:S14" si="11">IF(L13="","",Z13-AC12)</f>
        <v>11.960000000000008</v>
      </c>
      <c r="T13" s="85">
        <f t="shared" ref="T13:T14" si="12">IF(M13="","",IF(L13="",AA13-AC12,AA13-Z13))</f>
        <v>15.629999999999995</v>
      </c>
      <c r="U13" s="85">
        <f t="shared" si="10"/>
        <v>15.370000000000005</v>
      </c>
      <c r="V13" s="86">
        <f t="shared" ref="V13:V14" si="13">IF(O13="","",IF(AND(N13&lt;&gt;"",M13&lt;&gt;""),AC13-AB13,IF(AND(N13="",M13&lt;&gt;""),AC13-AA13,IF(M13="",AC13-AC12,AC13))))</f>
        <v>16.769999999999982</v>
      </c>
      <c r="W13" s="4"/>
      <c r="Y13" s="2" t="s">
        <v>108</v>
      </c>
      <c r="Z13" s="4">
        <f t="shared" si="0"/>
        <v>158.31</v>
      </c>
      <c r="AA13" s="4">
        <f t="shared" si="0"/>
        <v>173.94</v>
      </c>
      <c r="AB13" s="4">
        <f t="shared" si="0"/>
        <v>189.31</v>
      </c>
      <c r="AC13" s="4">
        <f t="shared" si="0"/>
        <v>206.07999999999998</v>
      </c>
    </row>
    <row r="14" spans="1:33" s="2" customFormat="1" ht="30" customHeight="1" x14ac:dyDescent="0.15">
      <c r="A14" s="283"/>
      <c r="B14" s="286"/>
      <c r="C14" s="289"/>
      <c r="D14" s="292"/>
      <c r="E14" s="69" t="s">
        <v>49</v>
      </c>
      <c r="F14" s="295"/>
      <c r="G14" s="295"/>
      <c r="H14" s="298"/>
      <c r="I14" s="280"/>
      <c r="J14" s="198" t="s">
        <v>35</v>
      </c>
      <c r="K14" s="73" t="s">
        <v>14</v>
      </c>
      <c r="L14" s="87">
        <v>330.24</v>
      </c>
      <c r="M14" s="75">
        <v>353.45</v>
      </c>
      <c r="N14" s="75">
        <v>407.7</v>
      </c>
      <c r="O14" s="90">
        <v>423.87</v>
      </c>
      <c r="P14" s="73">
        <f>IFERROR(S14+T14+U14+V14,"")</f>
        <v>57.79000000000002</v>
      </c>
      <c r="Q14" s="298"/>
      <c r="R14" s="280"/>
      <c r="S14" s="87">
        <f t="shared" si="11"/>
        <v>4.160000000000025</v>
      </c>
      <c r="T14" s="75">
        <f t="shared" si="12"/>
        <v>23.20999999999998</v>
      </c>
      <c r="U14" s="75">
        <f t="shared" si="10"/>
        <v>14.25</v>
      </c>
      <c r="V14" s="77">
        <f t="shared" si="13"/>
        <v>16.170000000000016</v>
      </c>
      <c r="W14" s="4"/>
      <c r="Y14" s="2" t="s">
        <v>108</v>
      </c>
      <c r="Z14" s="4">
        <f t="shared" si="0"/>
        <v>210.24</v>
      </c>
      <c r="AA14" s="4">
        <f t="shared" si="0"/>
        <v>233.45</v>
      </c>
      <c r="AB14" s="4">
        <f t="shared" si="0"/>
        <v>247.7</v>
      </c>
      <c r="AC14" s="4">
        <f t="shared" si="0"/>
        <v>263.87</v>
      </c>
      <c r="AD14" s="1"/>
    </row>
    <row r="15" spans="1:33" s="2" customFormat="1" ht="30" customHeight="1" x14ac:dyDescent="0.15">
      <c r="A15" s="143">
        <v>4</v>
      </c>
      <c r="B15" s="204" t="s">
        <v>54</v>
      </c>
      <c r="C15" s="144">
        <v>100</v>
      </c>
      <c r="D15" s="195" t="s">
        <v>17</v>
      </c>
      <c r="E15" s="149" t="s">
        <v>26</v>
      </c>
      <c r="F15" s="150">
        <v>127</v>
      </c>
      <c r="G15" s="150">
        <v>125</v>
      </c>
      <c r="H15" s="151"/>
      <c r="I15" s="152"/>
      <c r="J15" s="153" t="s">
        <v>32</v>
      </c>
      <c r="K15" s="134" t="s">
        <v>95</v>
      </c>
      <c r="L15" s="154"/>
      <c r="M15" s="22"/>
      <c r="N15" s="22"/>
      <c r="O15" s="133"/>
      <c r="P15" s="134" t="s">
        <v>19</v>
      </c>
      <c r="Q15" s="260"/>
      <c r="R15" s="261"/>
      <c r="S15" s="155" t="str">
        <f t="shared" ref="S15:S21" si="14">IF(L15="","",Z15)</f>
        <v/>
      </c>
      <c r="T15" s="156" t="str">
        <f t="shared" ref="T15:T21" si="15">IF(M15="","",AA15-Z15)</f>
        <v/>
      </c>
      <c r="U15" s="156" t="str">
        <f t="shared" si="10"/>
        <v/>
      </c>
      <c r="V15" s="158" t="str">
        <f t="shared" ref="V15:V22" si="16">IF(O15="","",IF(AND(M15&lt;&gt;"",N15&lt;&gt;""),AC15-AB15,IF(AND(N15="",M15&lt;&gt;""),AC15-AA15,AC15)))</f>
        <v/>
      </c>
      <c r="W15" s="4"/>
      <c r="Y15" s="2" t="s">
        <v>108</v>
      </c>
      <c r="Z15" s="4">
        <f t="shared" si="0"/>
        <v>0</v>
      </c>
      <c r="AA15" s="4">
        <f t="shared" si="0"/>
        <v>0</v>
      </c>
      <c r="AB15" s="4">
        <f t="shared" si="0"/>
        <v>0</v>
      </c>
      <c r="AC15" s="4">
        <f t="shared" si="0"/>
        <v>0</v>
      </c>
    </row>
    <row r="16" spans="1:33" s="2" customFormat="1" ht="30" customHeight="1" x14ac:dyDescent="0.15">
      <c r="A16" s="146">
        <v>5</v>
      </c>
      <c r="B16" s="145" t="s">
        <v>46</v>
      </c>
      <c r="C16" s="147">
        <v>100</v>
      </c>
      <c r="D16" s="197" t="s">
        <v>17</v>
      </c>
      <c r="E16" s="52" t="s">
        <v>89</v>
      </c>
      <c r="F16" s="50">
        <v>107</v>
      </c>
      <c r="G16" s="50">
        <v>107</v>
      </c>
      <c r="H16" s="39">
        <v>2</v>
      </c>
      <c r="I16" s="48">
        <v>3</v>
      </c>
      <c r="J16" s="46" t="s">
        <v>32</v>
      </c>
      <c r="K16" s="9">
        <v>0.63</v>
      </c>
      <c r="L16" s="10">
        <v>14.36</v>
      </c>
      <c r="M16" s="11">
        <v>32.369999999999997</v>
      </c>
      <c r="N16" s="11">
        <v>48.51</v>
      </c>
      <c r="O16" s="12">
        <v>107.99</v>
      </c>
      <c r="P16" s="9" t="s">
        <v>14</v>
      </c>
      <c r="Q16" s="262">
        <v>21</v>
      </c>
      <c r="R16" s="263">
        <v>32</v>
      </c>
      <c r="S16" s="35">
        <f t="shared" si="14"/>
        <v>14.36</v>
      </c>
      <c r="T16" s="16">
        <f t="shared" si="15"/>
        <v>18.009999999999998</v>
      </c>
      <c r="U16" s="16">
        <f t="shared" si="10"/>
        <v>16.14</v>
      </c>
      <c r="V16" s="158">
        <f t="shared" si="16"/>
        <v>19.479999999999997</v>
      </c>
      <c r="W16" s="4" t="s">
        <v>103</v>
      </c>
      <c r="Y16" s="2" t="s">
        <v>108</v>
      </c>
      <c r="Z16" s="4">
        <f t="shared" si="0"/>
        <v>14.36</v>
      </c>
      <c r="AA16" s="4">
        <f t="shared" si="0"/>
        <v>32.369999999999997</v>
      </c>
      <c r="AB16" s="4">
        <f t="shared" si="0"/>
        <v>48.51</v>
      </c>
      <c r="AC16" s="4">
        <f t="shared" si="0"/>
        <v>67.989999999999995</v>
      </c>
    </row>
    <row r="17" spans="1:30" s="2" customFormat="1" ht="30" customHeight="1" x14ac:dyDescent="0.15">
      <c r="A17" s="146">
        <v>6</v>
      </c>
      <c r="B17" s="145" t="s">
        <v>55</v>
      </c>
      <c r="C17" s="147">
        <v>100</v>
      </c>
      <c r="D17" s="148" t="s">
        <v>56</v>
      </c>
      <c r="E17" s="52" t="s">
        <v>29</v>
      </c>
      <c r="F17" s="50">
        <v>113.49</v>
      </c>
      <c r="G17" s="50">
        <v>112.99</v>
      </c>
      <c r="H17" s="39"/>
      <c r="I17" s="48"/>
      <c r="J17" s="46" t="s">
        <v>32</v>
      </c>
      <c r="K17" s="9" t="s">
        <v>95</v>
      </c>
      <c r="L17" s="10"/>
      <c r="M17" s="11"/>
      <c r="N17" s="11"/>
      <c r="O17" s="12"/>
      <c r="P17" s="9" t="s">
        <v>14</v>
      </c>
      <c r="Q17" s="262"/>
      <c r="R17" s="263"/>
      <c r="S17" s="35" t="str">
        <f t="shared" si="14"/>
        <v/>
      </c>
      <c r="T17" s="16" t="str">
        <f t="shared" si="15"/>
        <v/>
      </c>
      <c r="U17" s="16" t="str">
        <f t="shared" si="10"/>
        <v/>
      </c>
      <c r="V17" s="158" t="str">
        <f t="shared" si="16"/>
        <v/>
      </c>
      <c r="W17" s="4"/>
      <c r="Y17" s="2" t="s">
        <v>108</v>
      </c>
      <c r="Z17" s="4">
        <f t="shared" si="0"/>
        <v>0</v>
      </c>
      <c r="AA17" s="4">
        <f t="shared" si="0"/>
        <v>0</v>
      </c>
      <c r="AB17" s="4">
        <f t="shared" si="0"/>
        <v>0</v>
      </c>
      <c r="AC17" s="4">
        <f t="shared" si="0"/>
        <v>0</v>
      </c>
    </row>
    <row r="18" spans="1:30" s="2" customFormat="1" ht="30" customHeight="1" x14ac:dyDescent="0.15">
      <c r="A18" s="57">
        <v>7</v>
      </c>
      <c r="B18" s="56" t="s">
        <v>57</v>
      </c>
      <c r="C18" s="54">
        <v>100</v>
      </c>
      <c r="D18" s="55" t="s">
        <v>56</v>
      </c>
      <c r="E18" s="52" t="s">
        <v>87</v>
      </c>
      <c r="F18" s="50">
        <v>107</v>
      </c>
      <c r="G18" s="50">
        <v>107</v>
      </c>
      <c r="H18" s="39">
        <v>1</v>
      </c>
      <c r="I18" s="48">
        <v>3</v>
      </c>
      <c r="J18" s="46" t="s">
        <v>32</v>
      </c>
      <c r="K18" s="9"/>
      <c r="L18" s="10">
        <v>13.98</v>
      </c>
      <c r="M18" s="11">
        <v>31.72</v>
      </c>
      <c r="N18" s="11">
        <v>47.4</v>
      </c>
      <c r="O18" s="12">
        <v>106.3</v>
      </c>
      <c r="P18" s="9" t="s">
        <v>14</v>
      </c>
      <c r="Q18" s="262">
        <v>22</v>
      </c>
      <c r="R18" s="263">
        <v>28</v>
      </c>
      <c r="S18" s="35">
        <f t="shared" si="14"/>
        <v>13.98</v>
      </c>
      <c r="T18" s="16">
        <f t="shared" si="15"/>
        <v>17.739999999999998</v>
      </c>
      <c r="U18" s="16">
        <f t="shared" si="10"/>
        <v>15.68</v>
      </c>
      <c r="V18" s="158">
        <f t="shared" si="16"/>
        <v>18.899999999999999</v>
      </c>
      <c r="W18" s="4" t="s">
        <v>104</v>
      </c>
      <c r="Y18" s="2" t="s">
        <v>108</v>
      </c>
      <c r="Z18" s="4">
        <f t="shared" si="0"/>
        <v>13.98</v>
      </c>
      <c r="AA18" s="4">
        <f t="shared" si="0"/>
        <v>31.72</v>
      </c>
      <c r="AB18" s="4">
        <f t="shared" si="0"/>
        <v>47.4</v>
      </c>
      <c r="AC18" s="4">
        <f t="shared" si="0"/>
        <v>66.3</v>
      </c>
    </row>
    <row r="19" spans="1:30" s="2" customFormat="1" ht="30" customHeight="1" x14ac:dyDescent="0.15">
      <c r="A19" s="57">
        <v>8</v>
      </c>
      <c r="B19" s="56" t="s">
        <v>58</v>
      </c>
      <c r="C19" s="54">
        <v>100</v>
      </c>
      <c r="D19" s="55" t="s">
        <v>21</v>
      </c>
      <c r="E19" s="52" t="s">
        <v>33</v>
      </c>
      <c r="F19" s="50">
        <v>118</v>
      </c>
      <c r="G19" s="50">
        <v>117.99</v>
      </c>
      <c r="H19" s="39">
        <v>2</v>
      </c>
      <c r="I19" s="48">
        <v>7</v>
      </c>
      <c r="J19" s="46" t="s">
        <v>32</v>
      </c>
      <c r="K19" s="9">
        <v>0.72</v>
      </c>
      <c r="L19" s="10">
        <v>16.309999999999999</v>
      </c>
      <c r="M19" s="11">
        <v>37.19</v>
      </c>
      <c r="N19" s="11">
        <v>58.12</v>
      </c>
      <c r="O19" s="12">
        <v>121.36</v>
      </c>
      <c r="P19" s="9" t="s">
        <v>14</v>
      </c>
      <c r="Q19" s="262">
        <v>19</v>
      </c>
      <c r="R19" s="263">
        <v>25</v>
      </c>
      <c r="S19" s="35">
        <f t="shared" si="14"/>
        <v>16.309999999999999</v>
      </c>
      <c r="T19" s="16">
        <f t="shared" si="15"/>
        <v>20.88</v>
      </c>
      <c r="U19" s="16">
        <f t="shared" si="10"/>
        <v>20.93</v>
      </c>
      <c r="V19" s="158">
        <f t="shared" si="16"/>
        <v>23.240000000000002</v>
      </c>
      <c r="W19" s="4" t="s">
        <v>103</v>
      </c>
      <c r="Y19" s="2" t="s">
        <v>108</v>
      </c>
      <c r="Z19" s="4">
        <f t="shared" ref="Z19:AC33" si="17">IF(L19&gt;=100,INT(L19/100)*-40,0)+L19</f>
        <v>16.309999999999999</v>
      </c>
      <c r="AA19" s="4">
        <f t="shared" si="17"/>
        <v>37.19</v>
      </c>
      <c r="AB19" s="4">
        <f t="shared" si="17"/>
        <v>58.12</v>
      </c>
      <c r="AC19" s="4">
        <f t="shared" si="17"/>
        <v>81.36</v>
      </c>
    </row>
    <row r="20" spans="1:30" s="2" customFormat="1" ht="30" customHeight="1" x14ac:dyDescent="0.15">
      <c r="A20" s="356">
        <v>9</v>
      </c>
      <c r="B20" s="342" t="s">
        <v>54</v>
      </c>
      <c r="C20" s="343">
        <v>100</v>
      </c>
      <c r="D20" s="358" t="s">
        <v>21</v>
      </c>
      <c r="E20" s="52" t="s">
        <v>90</v>
      </c>
      <c r="F20" s="50">
        <v>137</v>
      </c>
      <c r="G20" s="50">
        <v>133</v>
      </c>
      <c r="H20" s="39"/>
      <c r="I20" s="48"/>
      <c r="J20" s="46" t="s">
        <v>32</v>
      </c>
      <c r="K20" s="9" t="s">
        <v>96</v>
      </c>
      <c r="L20" s="10"/>
      <c r="M20" s="11"/>
      <c r="N20" s="11"/>
      <c r="O20" s="12"/>
      <c r="P20" s="9" t="s">
        <v>14</v>
      </c>
      <c r="Q20" s="262"/>
      <c r="R20" s="263"/>
      <c r="S20" s="222" t="str">
        <f t="shared" si="14"/>
        <v/>
      </c>
      <c r="T20" s="157" t="str">
        <f t="shared" si="15"/>
        <v/>
      </c>
      <c r="U20" s="157" t="str">
        <f t="shared" si="10"/>
        <v/>
      </c>
      <c r="V20" s="13" t="str">
        <f t="shared" si="16"/>
        <v/>
      </c>
      <c r="W20" s="4"/>
      <c r="Y20" s="2" t="s">
        <v>108</v>
      </c>
      <c r="Z20" s="4">
        <f t="shared" si="17"/>
        <v>0</v>
      </c>
      <c r="AA20" s="4">
        <f t="shared" si="17"/>
        <v>0</v>
      </c>
      <c r="AB20" s="4">
        <f t="shared" si="17"/>
        <v>0</v>
      </c>
      <c r="AC20" s="4">
        <f t="shared" si="17"/>
        <v>0</v>
      </c>
    </row>
    <row r="21" spans="1:30" s="2" customFormat="1" ht="30" customHeight="1" x14ac:dyDescent="0.15">
      <c r="A21" s="357"/>
      <c r="B21" s="341"/>
      <c r="C21" s="344"/>
      <c r="D21" s="359"/>
      <c r="E21" s="53" t="s">
        <v>59</v>
      </c>
      <c r="F21" s="51">
        <v>130</v>
      </c>
      <c r="G21" s="51">
        <v>130</v>
      </c>
      <c r="H21" s="40"/>
      <c r="I21" s="47"/>
      <c r="J21" s="45" t="s">
        <v>32</v>
      </c>
      <c r="K21" s="14" t="s">
        <v>96</v>
      </c>
      <c r="L21" s="35"/>
      <c r="M21" s="16"/>
      <c r="N21" s="16"/>
      <c r="O21" s="37"/>
      <c r="P21" s="14" t="s">
        <v>14</v>
      </c>
      <c r="Q21" s="44"/>
      <c r="R21" s="49"/>
      <c r="S21" s="35" t="str">
        <f t="shared" si="14"/>
        <v/>
      </c>
      <c r="T21" s="16" t="str">
        <f t="shared" si="15"/>
        <v/>
      </c>
      <c r="U21" s="16" t="str">
        <f t="shared" si="10"/>
        <v/>
      </c>
      <c r="V21" s="158" t="str">
        <f t="shared" si="16"/>
        <v/>
      </c>
      <c r="W21" s="4"/>
      <c r="Y21" s="2" t="s">
        <v>108</v>
      </c>
      <c r="Z21" s="4">
        <f t="shared" si="17"/>
        <v>0</v>
      </c>
      <c r="AA21" s="4">
        <f t="shared" si="17"/>
        <v>0</v>
      </c>
      <c r="AB21" s="4">
        <f t="shared" si="17"/>
        <v>0</v>
      </c>
      <c r="AC21" s="4">
        <f t="shared" si="17"/>
        <v>0</v>
      </c>
    </row>
    <row r="22" spans="1:30" s="2" customFormat="1" ht="30" customHeight="1" x14ac:dyDescent="0.15">
      <c r="A22" s="353">
        <v>11</v>
      </c>
      <c r="B22" s="284" t="s">
        <v>45</v>
      </c>
      <c r="C22" s="313">
        <v>200</v>
      </c>
      <c r="D22" s="303" t="s">
        <v>15</v>
      </c>
      <c r="E22" s="330" t="s">
        <v>28</v>
      </c>
      <c r="F22" s="332">
        <v>345</v>
      </c>
      <c r="G22" s="332">
        <v>345</v>
      </c>
      <c r="H22" s="328">
        <v>1</v>
      </c>
      <c r="I22" s="322">
        <v>8</v>
      </c>
      <c r="J22" s="324" t="s">
        <v>32</v>
      </c>
      <c r="K22" s="63">
        <v>1</v>
      </c>
      <c r="L22" s="64">
        <v>19.420000000000002</v>
      </c>
      <c r="M22" s="65">
        <v>44.87</v>
      </c>
      <c r="N22" s="65">
        <v>109.86</v>
      </c>
      <c r="O22" s="66">
        <v>140.5</v>
      </c>
      <c r="P22" s="326" t="s">
        <v>20</v>
      </c>
      <c r="Q22" s="328">
        <v>8</v>
      </c>
      <c r="R22" s="322">
        <v>8</v>
      </c>
      <c r="S22" s="64">
        <f t="shared" ref="S22" si="18">IF(L22="","",Z22)</f>
        <v>19.420000000000002</v>
      </c>
      <c r="T22" s="65">
        <f t="shared" ref="T22" si="19">IF(M22="","",AA22-Z22)</f>
        <v>25.449999999999996</v>
      </c>
      <c r="U22" s="65">
        <f t="shared" ref="U22" si="20">IF(OR(N22="",M22=""),"",AB22-AA22)</f>
        <v>24.990000000000002</v>
      </c>
      <c r="V22" s="89">
        <f t="shared" si="16"/>
        <v>30.64</v>
      </c>
      <c r="W22" s="277" t="s">
        <v>105</v>
      </c>
      <c r="X22" s="367"/>
      <c r="Y22" s="2" t="s">
        <v>108</v>
      </c>
      <c r="Z22" s="4">
        <f t="shared" si="17"/>
        <v>19.420000000000002</v>
      </c>
      <c r="AA22" s="4">
        <f t="shared" si="17"/>
        <v>44.87</v>
      </c>
      <c r="AB22" s="4">
        <f t="shared" si="17"/>
        <v>69.86</v>
      </c>
      <c r="AC22" s="4">
        <f t="shared" si="17"/>
        <v>100.5</v>
      </c>
    </row>
    <row r="23" spans="1:30" s="2" customFormat="1" ht="30" customHeight="1" x14ac:dyDescent="0.15">
      <c r="A23" s="337"/>
      <c r="B23" s="285"/>
      <c r="C23" s="319"/>
      <c r="D23" s="304"/>
      <c r="E23" s="331"/>
      <c r="F23" s="333"/>
      <c r="G23" s="333"/>
      <c r="H23" s="329"/>
      <c r="I23" s="323"/>
      <c r="J23" s="325"/>
      <c r="K23" s="126" t="s">
        <v>20</v>
      </c>
      <c r="L23" s="87">
        <v>211.74</v>
      </c>
      <c r="M23" s="75">
        <v>246.4</v>
      </c>
      <c r="N23" s="75">
        <v>317.3</v>
      </c>
      <c r="O23" s="90">
        <v>351.64</v>
      </c>
      <c r="P23" s="327"/>
      <c r="Q23" s="329"/>
      <c r="R23" s="323"/>
      <c r="S23" s="87">
        <f>IF(L23="","",Z23-AC22)</f>
        <v>31.240000000000009</v>
      </c>
      <c r="T23" s="75">
        <f>IF(M23="","",IF(L23="",AA23-AC22,AA23-Z23))</f>
        <v>34.659999999999997</v>
      </c>
      <c r="U23" s="75">
        <f>IF(OR(N23="",M23=""),"",AB23-AA23)</f>
        <v>30.900000000000006</v>
      </c>
      <c r="V23" s="77">
        <f>IF(O23="","",IF(AND(N23&lt;&gt;"",M23&lt;&gt;""),AC23-AB23,IF(AND(N23="",M23&lt;&gt;""),AC23-AA23,IF(M23="",AC23-AC22,AC23))))</f>
        <v>34.339999999999975</v>
      </c>
      <c r="W23" s="277"/>
      <c r="X23" s="367"/>
      <c r="Y23" s="2" t="s">
        <v>108</v>
      </c>
      <c r="Z23" s="4">
        <f t="shared" si="17"/>
        <v>131.74</v>
      </c>
      <c r="AA23" s="4">
        <f t="shared" si="17"/>
        <v>166.4</v>
      </c>
      <c r="AB23" s="4">
        <f t="shared" si="17"/>
        <v>197.3</v>
      </c>
      <c r="AC23" s="4">
        <f t="shared" si="17"/>
        <v>231.64</v>
      </c>
    </row>
    <row r="24" spans="1:30" s="2" customFormat="1" ht="30" customHeight="1" x14ac:dyDescent="0.15">
      <c r="A24" s="337"/>
      <c r="B24" s="285"/>
      <c r="C24" s="319"/>
      <c r="D24" s="304"/>
      <c r="E24" s="330" t="s">
        <v>91</v>
      </c>
      <c r="F24" s="332">
        <v>240</v>
      </c>
      <c r="G24" s="332">
        <v>235</v>
      </c>
      <c r="H24" s="328">
        <v>1</v>
      </c>
      <c r="I24" s="322">
        <v>7</v>
      </c>
      <c r="J24" s="324" t="s">
        <v>32</v>
      </c>
      <c r="K24" s="101">
        <v>0.86</v>
      </c>
      <c r="L24" s="102">
        <v>14.96</v>
      </c>
      <c r="M24" s="85">
        <v>33.770000000000003</v>
      </c>
      <c r="N24" s="85">
        <v>51.24</v>
      </c>
      <c r="O24" s="103">
        <v>111.26</v>
      </c>
      <c r="P24" s="334" t="s">
        <v>20</v>
      </c>
      <c r="Q24" s="335">
        <v>8</v>
      </c>
      <c r="R24" s="336">
        <v>7</v>
      </c>
      <c r="S24" s="64">
        <f t="shared" ref="S24" si="21">IF(L24="","",Z24)</f>
        <v>14.96</v>
      </c>
      <c r="T24" s="65">
        <f t="shared" ref="T24" si="22">IF(M24="","",AA24-Z24)</f>
        <v>18.810000000000002</v>
      </c>
      <c r="U24" s="65">
        <f t="shared" ref="U24" si="23">IF(OR(N24="",M24=""),"",AB24-AA24)</f>
        <v>17.47</v>
      </c>
      <c r="V24" s="89">
        <f>IF(O24="","",IF(AND(M24&lt;&gt;"",N24&lt;&gt;""),AC24-AB24,IF(AND(N24="",M24&lt;&gt;""),AC24-AA24,AC24)))</f>
        <v>20.020000000000003</v>
      </c>
      <c r="W24" s="277" t="s">
        <v>106</v>
      </c>
      <c r="X24" s="367"/>
      <c r="Y24" s="2" t="s">
        <v>108</v>
      </c>
      <c r="Z24" s="4">
        <f t="shared" si="17"/>
        <v>14.96</v>
      </c>
      <c r="AA24" s="4">
        <f t="shared" si="17"/>
        <v>33.770000000000003</v>
      </c>
      <c r="AB24" s="4">
        <f t="shared" si="17"/>
        <v>51.24</v>
      </c>
      <c r="AC24" s="4">
        <f t="shared" si="17"/>
        <v>71.260000000000005</v>
      </c>
    </row>
    <row r="25" spans="1:30" s="2" customFormat="1" ht="30" customHeight="1" x14ac:dyDescent="0.15">
      <c r="A25" s="338"/>
      <c r="B25" s="286"/>
      <c r="C25" s="314"/>
      <c r="D25" s="305"/>
      <c r="E25" s="331"/>
      <c r="F25" s="333"/>
      <c r="G25" s="333"/>
      <c r="H25" s="329"/>
      <c r="I25" s="323"/>
      <c r="J25" s="325"/>
      <c r="K25" s="73" t="s">
        <v>20</v>
      </c>
      <c r="L25" s="87"/>
      <c r="M25" s="75">
        <v>151.93</v>
      </c>
      <c r="N25" s="75"/>
      <c r="O25" s="90">
        <v>234.69</v>
      </c>
      <c r="P25" s="327"/>
      <c r="Q25" s="329"/>
      <c r="R25" s="323"/>
      <c r="S25" s="87" t="str">
        <f>IF(L25="","",Z25-AC24)</f>
        <v/>
      </c>
      <c r="T25" s="75">
        <f>IF(M25="","",IF(L25="",AA25-AC24,AA25-Z25))</f>
        <v>40.67</v>
      </c>
      <c r="U25" s="75" t="str">
        <f>IF(OR(N25="",M25=""),"",AB25-AA25)</f>
        <v/>
      </c>
      <c r="V25" s="77">
        <f>IF(O25="","",IF(AND(N25&lt;&gt;"",M25&lt;&gt;""),AC25-AB25,IF(AND(N25="",M25&lt;&gt;""),AC25-AA25,IF(M25="",AC25-AC24,AC25))))</f>
        <v>42.759999999999991</v>
      </c>
      <c r="W25" s="277"/>
      <c r="X25" s="367"/>
      <c r="Y25" s="2" t="s">
        <v>108</v>
      </c>
      <c r="Z25" s="4">
        <f t="shared" si="17"/>
        <v>0</v>
      </c>
      <c r="AA25" s="4">
        <f t="shared" si="17"/>
        <v>111.93</v>
      </c>
      <c r="AB25" s="4">
        <f t="shared" si="17"/>
        <v>0</v>
      </c>
      <c r="AC25" s="4">
        <f t="shared" si="17"/>
        <v>154.69</v>
      </c>
    </row>
    <row r="26" spans="1:30" s="2" customFormat="1" ht="30" customHeight="1" x14ac:dyDescent="0.15">
      <c r="A26" s="310">
        <v>12</v>
      </c>
      <c r="B26" s="284" t="s">
        <v>60</v>
      </c>
      <c r="C26" s="313">
        <v>400</v>
      </c>
      <c r="D26" s="315" t="s">
        <v>61</v>
      </c>
      <c r="E26" s="330" t="s">
        <v>62</v>
      </c>
      <c r="F26" s="293">
        <v>510</v>
      </c>
      <c r="G26" s="293">
        <v>510</v>
      </c>
      <c r="H26" s="296">
        <v>1</v>
      </c>
      <c r="I26" s="278">
        <v>7</v>
      </c>
      <c r="J26" s="324" t="s">
        <v>32</v>
      </c>
      <c r="K26" s="63">
        <v>0.97</v>
      </c>
      <c r="L26" s="64">
        <v>15.21</v>
      </c>
      <c r="M26" s="65">
        <v>34.28</v>
      </c>
      <c r="N26" s="65">
        <v>51.55</v>
      </c>
      <c r="O26" s="66">
        <v>111.67</v>
      </c>
      <c r="P26" s="326" t="s">
        <v>20</v>
      </c>
      <c r="Q26" s="296">
        <v>15</v>
      </c>
      <c r="R26" s="278">
        <v>17</v>
      </c>
      <c r="S26" s="64">
        <f t="shared" ref="S26" si="24">IF(L26="","",Z26)</f>
        <v>15.21</v>
      </c>
      <c r="T26" s="65">
        <f>IF(M26="","",AA26-Z26)</f>
        <v>19.07</v>
      </c>
      <c r="U26" s="65">
        <f t="shared" ref="U26" si="25">IF(OR(N26="",M26=""),"",AB26-AA26)</f>
        <v>17.269999999999996</v>
      </c>
      <c r="V26" s="89">
        <f>IF(O26="","",IF(AND(M26&lt;&gt;"",N26&lt;&gt;""),AC26-AB26,IF(AND(N26="",M26&lt;&gt;""),AC26-AA26,AC26)))</f>
        <v>20.120000000000005</v>
      </c>
      <c r="W26" s="277" t="s">
        <v>105</v>
      </c>
      <c r="X26" s="368"/>
      <c r="Y26" s="2" t="s">
        <v>108</v>
      </c>
      <c r="Z26" s="4">
        <f t="shared" si="17"/>
        <v>15.21</v>
      </c>
      <c r="AA26" s="4">
        <f t="shared" si="17"/>
        <v>34.28</v>
      </c>
      <c r="AB26" s="4">
        <f t="shared" si="17"/>
        <v>51.55</v>
      </c>
      <c r="AC26" s="4">
        <f t="shared" si="17"/>
        <v>71.67</v>
      </c>
      <c r="AD26" s="1"/>
    </row>
    <row r="27" spans="1:30" s="2" customFormat="1" ht="30" customHeight="1" x14ac:dyDescent="0.15">
      <c r="A27" s="317"/>
      <c r="B27" s="366"/>
      <c r="C27" s="319"/>
      <c r="D27" s="320"/>
      <c r="E27" s="360"/>
      <c r="F27" s="294"/>
      <c r="G27" s="294"/>
      <c r="H27" s="297"/>
      <c r="I27" s="279"/>
      <c r="J27" s="361"/>
      <c r="K27" s="94" t="s">
        <v>14</v>
      </c>
      <c r="L27" s="95">
        <v>129.24</v>
      </c>
      <c r="M27" s="67">
        <v>150.35</v>
      </c>
      <c r="N27" s="67">
        <v>208.3</v>
      </c>
      <c r="O27" s="96">
        <v>229.67</v>
      </c>
      <c r="P27" s="334"/>
      <c r="Q27" s="297"/>
      <c r="R27" s="279"/>
      <c r="S27" s="95">
        <f>IF(L27="","",Z27-AC26)</f>
        <v>17.570000000000007</v>
      </c>
      <c r="T27" s="67">
        <f>IF(M27="","",IF(L27="",AA27-AC26,AA27-Z27))</f>
        <v>21.109999999999985</v>
      </c>
      <c r="U27" s="67">
        <f>IF(OR(N27="",M27=""),"",AB27-AA27)</f>
        <v>17.950000000000017</v>
      </c>
      <c r="V27" s="68">
        <f>IF(O27="","",IF(AND(N27&lt;&gt;"",M27&lt;&gt;""),AC27-AB27,IF(AND(N27="",M27&lt;&gt;""),AC27-AA27,IF(M27="",AC27-AC26,AC27))))</f>
        <v>21.369999999999976</v>
      </c>
      <c r="W27" s="277"/>
      <c r="X27" s="368"/>
      <c r="Y27" s="2" t="s">
        <v>108</v>
      </c>
      <c r="Z27" s="4">
        <f t="shared" si="17"/>
        <v>89.240000000000009</v>
      </c>
      <c r="AA27" s="4">
        <f t="shared" si="17"/>
        <v>110.35</v>
      </c>
      <c r="AB27" s="4">
        <f t="shared" si="17"/>
        <v>128.30000000000001</v>
      </c>
      <c r="AC27" s="4">
        <f t="shared" si="17"/>
        <v>149.66999999999999</v>
      </c>
    </row>
    <row r="28" spans="1:30" s="2" customFormat="1" ht="30" customHeight="1" x14ac:dyDescent="0.15">
      <c r="A28" s="317"/>
      <c r="B28" s="366"/>
      <c r="C28" s="319"/>
      <c r="D28" s="320"/>
      <c r="E28" s="360"/>
      <c r="F28" s="294"/>
      <c r="G28" s="294"/>
      <c r="H28" s="297"/>
      <c r="I28" s="279"/>
      <c r="J28" s="361"/>
      <c r="K28" s="94" t="s">
        <v>14</v>
      </c>
      <c r="L28" s="95">
        <v>247.94</v>
      </c>
      <c r="M28" s="67">
        <v>309.66000000000003</v>
      </c>
      <c r="N28" s="67">
        <v>327.98</v>
      </c>
      <c r="O28" s="96">
        <v>349.93</v>
      </c>
      <c r="P28" s="334"/>
      <c r="Q28" s="297"/>
      <c r="R28" s="279"/>
      <c r="S28" s="102">
        <f t="shared" ref="S28:S29" si="26">IF(L28="","",Z28-AC27)</f>
        <v>18.27000000000001</v>
      </c>
      <c r="T28" s="85">
        <f t="shared" ref="T28:T29" si="27">IF(M28="","",IF(L28="",AA28-AC27,AA28-Z28))</f>
        <v>21.720000000000027</v>
      </c>
      <c r="U28" s="85">
        <f t="shared" ref="U28:U30" si="28">IF(OR(N28="",M28=""),"",AB28-AA28)</f>
        <v>18.319999999999993</v>
      </c>
      <c r="V28" s="86">
        <f t="shared" ref="V28:V29" si="29">IF(O28="","",IF(AND(N28&lt;&gt;"",M28&lt;&gt;""),AC28-AB28,IF(AND(N28="",M28&lt;&gt;""),AC28-AA28,IF(M28="",AC28-AC27,AC28))))</f>
        <v>21.949999999999989</v>
      </c>
      <c r="W28" s="277"/>
      <c r="X28" s="368"/>
      <c r="Y28" s="2" t="s">
        <v>108</v>
      </c>
      <c r="Z28" s="4">
        <f t="shared" si="17"/>
        <v>167.94</v>
      </c>
      <c r="AA28" s="4">
        <f t="shared" si="17"/>
        <v>189.66000000000003</v>
      </c>
      <c r="AB28" s="4">
        <f t="shared" si="17"/>
        <v>207.98000000000002</v>
      </c>
      <c r="AC28" s="4">
        <f t="shared" si="17"/>
        <v>229.93</v>
      </c>
    </row>
    <row r="29" spans="1:30" s="2" customFormat="1" ht="30" customHeight="1" x14ac:dyDescent="0.15">
      <c r="A29" s="317"/>
      <c r="B29" s="366"/>
      <c r="C29" s="319"/>
      <c r="D29" s="320"/>
      <c r="E29" s="331"/>
      <c r="F29" s="295"/>
      <c r="G29" s="295"/>
      <c r="H29" s="298"/>
      <c r="I29" s="280"/>
      <c r="J29" s="325"/>
      <c r="K29" s="73" t="s">
        <v>14</v>
      </c>
      <c r="L29" s="87">
        <v>408.4</v>
      </c>
      <c r="M29" s="75">
        <v>430.81</v>
      </c>
      <c r="N29" s="75">
        <v>449.04</v>
      </c>
      <c r="O29" s="90">
        <v>510.7</v>
      </c>
      <c r="P29" s="327"/>
      <c r="Q29" s="298"/>
      <c r="R29" s="280"/>
      <c r="S29" s="87">
        <f t="shared" si="26"/>
        <v>18.46999999999997</v>
      </c>
      <c r="T29" s="75">
        <f t="shared" si="27"/>
        <v>22.410000000000025</v>
      </c>
      <c r="U29" s="75">
        <f t="shared" si="28"/>
        <v>18.230000000000018</v>
      </c>
      <c r="V29" s="77">
        <f t="shared" si="29"/>
        <v>21.659999999999968</v>
      </c>
      <c r="W29" s="277"/>
      <c r="X29" s="368"/>
      <c r="Y29" s="2" t="s">
        <v>108</v>
      </c>
      <c r="Z29" s="4">
        <f t="shared" si="17"/>
        <v>248.39999999999998</v>
      </c>
      <c r="AA29" s="4">
        <f t="shared" si="17"/>
        <v>270.81</v>
      </c>
      <c r="AB29" s="4">
        <f t="shared" si="17"/>
        <v>289.04000000000002</v>
      </c>
      <c r="AC29" s="4">
        <f t="shared" si="17"/>
        <v>310.7</v>
      </c>
    </row>
    <row r="30" spans="1:30" s="2" customFormat="1" ht="30" customHeight="1" x14ac:dyDescent="0.15">
      <c r="A30" s="317"/>
      <c r="B30" s="366"/>
      <c r="C30" s="319"/>
      <c r="D30" s="320"/>
      <c r="E30" s="330" t="s">
        <v>89</v>
      </c>
      <c r="F30" s="293">
        <v>450</v>
      </c>
      <c r="G30" s="293">
        <v>450</v>
      </c>
      <c r="H30" s="296">
        <v>2</v>
      </c>
      <c r="I30" s="278">
        <v>2</v>
      </c>
      <c r="J30" s="324" t="s">
        <v>32</v>
      </c>
      <c r="K30" s="63">
        <v>0.79</v>
      </c>
      <c r="L30" s="64"/>
      <c r="M30" s="65">
        <v>30.89</v>
      </c>
      <c r="N30" s="65">
        <v>46.99</v>
      </c>
      <c r="O30" s="66">
        <v>106.06</v>
      </c>
      <c r="P30" s="326" t="s">
        <v>20</v>
      </c>
      <c r="Q30" s="296">
        <v>12</v>
      </c>
      <c r="R30" s="278">
        <v>17</v>
      </c>
      <c r="S30" s="64" t="str">
        <f t="shared" ref="S30" si="30">IF(L30="","",Z30)</f>
        <v/>
      </c>
      <c r="T30" s="65">
        <f>IF(M30="","",AA30-Z30)</f>
        <v>30.89</v>
      </c>
      <c r="U30" s="65">
        <f t="shared" si="28"/>
        <v>16.100000000000001</v>
      </c>
      <c r="V30" s="89">
        <f>IF(O30="","",IF(AND(M30&lt;&gt;"",N30&lt;&gt;""),AC30-AB30,IF(AND(N30="",M30&lt;&gt;""),AC30-AA30,AC30)))</f>
        <v>19.07</v>
      </c>
      <c r="W30" s="277" t="s">
        <v>103</v>
      </c>
      <c r="X30" s="368"/>
      <c r="Y30" s="2" t="s">
        <v>108</v>
      </c>
      <c r="Z30" s="4">
        <f t="shared" si="17"/>
        <v>0</v>
      </c>
      <c r="AA30" s="4">
        <f t="shared" si="17"/>
        <v>30.89</v>
      </c>
      <c r="AB30" s="4">
        <f t="shared" si="17"/>
        <v>46.99</v>
      </c>
      <c r="AC30" s="4">
        <f t="shared" si="17"/>
        <v>66.06</v>
      </c>
      <c r="AD30" s="1"/>
    </row>
    <row r="31" spans="1:30" s="2" customFormat="1" ht="30" customHeight="1" x14ac:dyDescent="0.15">
      <c r="A31" s="317"/>
      <c r="B31" s="366"/>
      <c r="C31" s="319"/>
      <c r="D31" s="320"/>
      <c r="E31" s="360"/>
      <c r="F31" s="294"/>
      <c r="G31" s="294"/>
      <c r="H31" s="297"/>
      <c r="I31" s="279"/>
      <c r="J31" s="361"/>
      <c r="K31" s="94" t="s">
        <v>14</v>
      </c>
      <c r="L31" s="95">
        <v>122.96</v>
      </c>
      <c r="M31" s="67">
        <v>143.41</v>
      </c>
      <c r="N31" s="67">
        <v>201.47</v>
      </c>
      <c r="O31" s="96">
        <v>223.05</v>
      </c>
      <c r="P31" s="334"/>
      <c r="Q31" s="297"/>
      <c r="R31" s="279"/>
      <c r="S31" s="95">
        <f>IF(L31="","",Z31-AC30)</f>
        <v>16.899999999999991</v>
      </c>
      <c r="T31" s="67">
        <f>IF(M31="","",IF(L31="",AA31-AC30,AA31-Z31))</f>
        <v>20.450000000000003</v>
      </c>
      <c r="U31" s="67">
        <f>IF(OR(N31="",M31=""),"",AB31-AA31)</f>
        <v>18.060000000000002</v>
      </c>
      <c r="V31" s="68">
        <f>IF(O31="","",IF(AND(N31&lt;&gt;"",M31&lt;&gt;""),AC31-AB31,IF(AND(N31="",M31&lt;&gt;""),AC31-AA31,IF(M31="",AC31-AC30,AC31))))</f>
        <v>21.580000000000013</v>
      </c>
      <c r="W31" s="277"/>
      <c r="X31" s="368"/>
      <c r="Y31" s="2" t="s">
        <v>108</v>
      </c>
      <c r="Z31" s="4">
        <f t="shared" si="17"/>
        <v>82.96</v>
      </c>
      <c r="AA31" s="4">
        <f t="shared" si="17"/>
        <v>103.41</v>
      </c>
      <c r="AB31" s="4">
        <f t="shared" si="17"/>
        <v>121.47</v>
      </c>
      <c r="AC31" s="4">
        <f t="shared" si="17"/>
        <v>143.05000000000001</v>
      </c>
    </row>
    <row r="32" spans="1:30" s="2" customFormat="1" ht="30" customHeight="1" x14ac:dyDescent="0.15">
      <c r="A32" s="317"/>
      <c r="B32" s="366"/>
      <c r="C32" s="319"/>
      <c r="D32" s="320"/>
      <c r="E32" s="360"/>
      <c r="F32" s="294"/>
      <c r="G32" s="294"/>
      <c r="H32" s="297"/>
      <c r="I32" s="279"/>
      <c r="J32" s="361"/>
      <c r="K32" s="94" t="s">
        <v>14</v>
      </c>
      <c r="L32" s="95">
        <v>242.56</v>
      </c>
      <c r="M32" s="67">
        <v>303.01</v>
      </c>
      <c r="N32" s="67">
        <v>318.41000000000003</v>
      </c>
      <c r="O32" s="96">
        <v>343.81</v>
      </c>
      <c r="P32" s="334"/>
      <c r="Q32" s="297"/>
      <c r="R32" s="279"/>
      <c r="S32" s="102">
        <f t="shared" ref="S32:S33" si="31">IF(L32="","",Z32-AC31)</f>
        <v>19.509999999999991</v>
      </c>
      <c r="T32" s="85">
        <f t="shared" ref="T32:T33" si="32">IF(M32="","",IF(L32="",AA32-AC31,AA32-Z32))</f>
        <v>20.449999999999989</v>
      </c>
      <c r="U32" s="85">
        <f t="shared" ref="U32:U34" si="33">IF(OR(N32="",M32=""),"",AB32-AA32)</f>
        <v>15.400000000000034</v>
      </c>
      <c r="V32" s="86">
        <f t="shared" ref="V32:V33" si="34">IF(O32="","",IF(AND(N32&lt;&gt;"",M32&lt;&gt;""),AC32-AB32,IF(AND(N32="",M32&lt;&gt;""),AC32-AA32,IF(M32="",AC32-AC31,AC32))))</f>
        <v>25.399999999999977</v>
      </c>
      <c r="W32" s="277"/>
      <c r="X32" s="368"/>
      <c r="Y32" s="2" t="s">
        <v>108</v>
      </c>
      <c r="Z32" s="4">
        <f t="shared" si="17"/>
        <v>162.56</v>
      </c>
      <c r="AA32" s="4">
        <f t="shared" si="17"/>
        <v>183.01</v>
      </c>
      <c r="AB32" s="4">
        <f t="shared" si="17"/>
        <v>198.41000000000003</v>
      </c>
      <c r="AC32" s="4">
        <f t="shared" si="17"/>
        <v>223.81</v>
      </c>
    </row>
    <row r="33" spans="1:29" s="2" customFormat="1" ht="30" customHeight="1" x14ac:dyDescent="0.15">
      <c r="A33" s="311"/>
      <c r="B33" s="347"/>
      <c r="C33" s="314"/>
      <c r="D33" s="316"/>
      <c r="E33" s="331"/>
      <c r="F33" s="295"/>
      <c r="G33" s="295"/>
      <c r="H33" s="298"/>
      <c r="I33" s="280"/>
      <c r="J33" s="325"/>
      <c r="K33" s="73" t="s">
        <v>14</v>
      </c>
      <c r="L33" s="87">
        <v>353.1</v>
      </c>
      <c r="M33" s="75">
        <v>424.15</v>
      </c>
      <c r="N33" s="75">
        <v>442.79</v>
      </c>
      <c r="O33" s="90">
        <v>503.93</v>
      </c>
      <c r="P33" s="327"/>
      <c r="Q33" s="298"/>
      <c r="R33" s="280"/>
      <c r="S33" s="87">
        <f t="shared" si="31"/>
        <v>9.2900000000000205</v>
      </c>
      <c r="T33" s="75">
        <f t="shared" si="32"/>
        <v>31.049999999999955</v>
      </c>
      <c r="U33" s="75">
        <f t="shared" si="33"/>
        <v>18.640000000000043</v>
      </c>
      <c r="V33" s="77">
        <f t="shared" si="34"/>
        <v>21.139999999999986</v>
      </c>
      <c r="W33" s="277"/>
      <c r="X33" s="368"/>
      <c r="Y33" s="2" t="s">
        <v>108</v>
      </c>
      <c r="Z33" s="4">
        <f t="shared" si="17"/>
        <v>233.10000000000002</v>
      </c>
      <c r="AA33" s="4">
        <f t="shared" si="17"/>
        <v>264.14999999999998</v>
      </c>
      <c r="AB33" s="4">
        <f t="shared" si="17"/>
        <v>282.79000000000002</v>
      </c>
      <c r="AC33" s="4">
        <f t="shared" si="17"/>
        <v>303.93</v>
      </c>
    </row>
    <row r="34" spans="1:29" s="2" customFormat="1" ht="30" customHeight="1" x14ac:dyDescent="0.15">
      <c r="A34" s="310">
        <v>13</v>
      </c>
      <c r="B34" s="284" t="s">
        <v>60</v>
      </c>
      <c r="C34" s="313">
        <v>200</v>
      </c>
      <c r="D34" s="315" t="s">
        <v>15</v>
      </c>
      <c r="E34" s="330" t="s">
        <v>24</v>
      </c>
      <c r="F34" s="332">
        <v>203.5</v>
      </c>
      <c r="G34" s="332">
        <v>201.99</v>
      </c>
      <c r="H34" s="328">
        <v>4</v>
      </c>
      <c r="I34" s="322">
        <v>5</v>
      </c>
      <c r="J34" s="324" t="s">
        <v>32</v>
      </c>
      <c r="K34" s="63">
        <v>0.73</v>
      </c>
      <c r="L34" s="64">
        <v>12.19</v>
      </c>
      <c r="M34" s="65">
        <v>28.3</v>
      </c>
      <c r="N34" s="65">
        <v>42.65</v>
      </c>
      <c r="O34" s="66">
        <v>100.24</v>
      </c>
      <c r="P34" s="326" t="s">
        <v>20</v>
      </c>
      <c r="Q34" s="328">
        <v>7</v>
      </c>
      <c r="R34" s="322">
        <v>31</v>
      </c>
      <c r="S34" s="64">
        <f t="shared" ref="S34" si="35">IF(L34="","",Z34)</f>
        <v>12.19</v>
      </c>
      <c r="T34" s="65">
        <f t="shared" ref="T34" si="36">IF(M34="","",AA34-Z34)</f>
        <v>16.11</v>
      </c>
      <c r="U34" s="65">
        <f t="shared" si="33"/>
        <v>14.349999999999998</v>
      </c>
      <c r="V34" s="89">
        <f>IF(O34="","",IF(AND(M34&lt;&gt;"",N34&lt;&gt;""),AC34-AB34,IF(AND(N34="",M34&lt;&gt;""),AC34-AA34,AC34)))</f>
        <v>17.589999999999996</v>
      </c>
      <c r="W34" s="4"/>
      <c r="X34" s="367"/>
      <c r="Y34" s="2" t="s">
        <v>108</v>
      </c>
      <c r="Z34" s="4">
        <f t="shared" ref="Z34:Z51" si="37">IF(L34&gt;=100,INT(L34/100)*-40,0)+L34</f>
        <v>12.19</v>
      </c>
      <c r="AA34" s="4">
        <f t="shared" ref="AA34:AA51" si="38">IF(M34&gt;=100,INT(M34/100)*-40,0)+M34</f>
        <v>28.3</v>
      </c>
      <c r="AB34" s="4">
        <f t="shared" ref="AB34:AB37" si="39">IF(N34&gt;=100,INT(N34/100)*-40,0)+N34</f>
        <v>42.65</v>
      </c>
      <c r="AC34" s="4">
        <f t="shared" ref="AC34:AC37" si="40">IF(O34&gt;=100,INT(O34/100)*-40,0)+O34</f>
        <v>60.239999999999995</v>
      </c>
    </row>
    <row r="35" spans="1:29" s="2" customFormat="1" ht="30" customHeight="1" x14ac:dyDescent="0.15">
      <c r="A35" s="311"/>
      <c r="B35" s="347"/>
      <c r="C35" s="314"/>
      <c r="D35" s="316"/>
      <c r="E35" s="331"/>
      <c r="F35" s="333"/>
      <c r="G35" s="333"/>
      <c r="H35" s="329"/>
      <c r="I35" s="323"/>
      <c r="J35" s="325"/>
      <c r="K35" s="73" t="s">
        <v>20</v>
      </c>
      <c r="L35" s="87">
        <v>115.13</v>
      </c>
      <c r="M35" s="75">
        <v>132.97999999999999</v>
      </c>
      <c r="N35" s="75">
        <v>147.34</v>
      </c>
      <c r="O35" s="90">
        <v>204.08</v>
      </c>
      <c r="P35" s="327"/>
      <c r="Q35" s="329"/>
      <c r="R35" s="323"/>
      <c r="S35" s="87">
        <f>IF(L35="","",Z35-AC34)</f>
        <v>14.89</v>
      </c>
      <c r="T35" s="75">
        <f>IF(M35="","",IF(L35="",AA35-AC34,AA35-Z35))</f>
        <v>17.849999999999994</v>
      </c>
      <c r="U35" s="75">
        <f>IF(OR(N35="",M35=""),"",AB35-AA35)</f>
        <v>14.360000000000014</v>
      </c>
      <c r="V35" s="77">
        <f>IF(O35="","",IF(AND(N35&lt;&gt;"",M35&lt;&gt;""),AC35-AB35,IF(AND(N35="",M35&lt;&gt;""),AC35-AA35,IF(M35="",AC35-AC34,AC35))))</f>
        <v>16.740000000000009</v>
      </c>
      <c r="W35" s="4" t="s">
        <v>103</v>
      </c>
      <c r="X35" s="367"/>
      <c r="Y35" s="2" t="s">
        <v>108</v>
      </c>
      <c r="Z35" s="4">
        <f t="shared" si="37"/>
        <v>75.13</v>
      </c>
      <c r="AA35" s="4">
        <f t="shared" si="38"/>
        <v>92.97999999999999</v>
      </c>
      <c r="AB35" s="4">
        <f t="shared" si="39"/>
        <v>107.34</v>
      </c>
      <c r="AC35" s="4">
        <f t="shared" si="40"/>
        <v>124.08000000000001</v>
      </c>
    </row>
    <row r="36" spans="1:29" s="2" customFormat="1" ht="30" customHeight="1" x14ac:dyDescent="0.15">
      <c r="A36" s="340">
        <v>14</v>
      </c>
      <c r="B36" s="342" t="s">
        <v>58</v>
      </c>
      <c r="C36" s="343">
        <v>100</v>
      </c>
      <c r="D36" s="345" t="s">
        <v>23</v>
      </c>
      <c r="E36" s="159" t="s">
        <v>86</v>
      </c>
      <c r="F36" s="160">
        <v>59.5</v>
      </c>
      <c r="G36" s="169">
        <v>58.99</v>
      </c>
      <c r="H36" s="39">
        <v>3</v>
      </c>
      <c r="I36" s="48">
        <v>8</v>
      </c>
      <c r="J36" s="46" t="s">
        <v>32</v>
      </c>
      <c r="K36" s="9">
        <v>0.66</v>
      </c>
      <c r="L36" s="10">
        <v>12.95</v>
      </c>
      <c r="M36" s="11">
        <v>28.77</v>
      </c>
      <c r="N36" s="11">
        <v>42.99</v>
      </c>
      <c r="O36" s="12">
        <v>100.27</v>
      </c>
      <c r="P36" s="9" t="s">
        <v>14</v>
      </c>
      <c r="Q36" s="262">
        <v>19</v>
      </c>
      <c r="R36" s="263">
        <v>32</v>
      </c>
      <c r="S36" s="222">
        <f t="shared" ref="S36:S52" si="41">IF(L36="","",Z36)</f>
        <v>12.95</v>
      </c>
      <c r="T36" s="157">
        <f t="shared" ref="T36:T52" si="42">IF(M36="","",AA36-Z36)</f>
        <v>15.82</v>
      </c>
      <c r="U36" s="157">
        <f>IF(OR(N36="",M36=""),"",AB36-AA36)</f>
        <v>14.220000000000002</v>
      </c>
      <c r="V36" s="13">
        <f>IF(O36="","",IF(AND(M36&lt;&gt;"",N36&lt;&gt;""),AC36-AB36,IF(AND(N36="",M36&lt;&gt;""),AC36-AA36,AC36)))</f>
        <v>17.279999999999994</v>
      </c>
      <c r="W36" s="4" t="s">
        <v>105</v>
      </c>
      <c r="Y36" s="2" t="s">
        <v>108</v>
      </c>
      <c r="Z36" s="4">
        <f t="shared" si="37"/>
        <v>12.95</v>
      </c>
      <c r="AA36" s="4">
        <f t="shared" si="38"/>
        <v>28.77</v>
      </c>
      <c r="AB36" s="4">
        <f t="shared" si="39"/>
        <v>42.99</v>
      </c>
      <c r="AC36" s="4">
        <f t="shared" si="40"/>
        <v>60.269999999999996</v>
      </c>
    </row>
    <row r="37" spans="1:29" s="2" customFormat="1" ht="30" customHeight="1" x14ac:dyDescent="0.15">
      <c r="A37" s="341"/>
      <c r="B37" s="348"/>
      <c r="C37" s="344"/>
      <c r="D37" s="346"/>
      <c r="E37" s="53" t="s">
        <v>27</v>
      </c>
      <c r="F37" s="161">
        <v>59.9</v>
      </c>
      <c r="G37" s="162">
        <v>59.5</v>
      </c>
      <c r="H37" s="163">
        <v>2</v>
      </c>
      <c r="I37" s="164">
        <v>4</v>
      </c>
      <c r="J37" s="165" t="s">
        <v>32</v>
      </c>
      <c r="K37" s="166">
        <v>0.67</v>
      </c>
      <c r="L37" s="167">
        <v>12.72</v>
      </c>
      <c r="M37" s="156">
        <v>29.09</v>
      </c>
      <c r="N37" s="156">
        <v>44.42</v>
      </c>
      <c r="O37" s="168">
        <v>102.45</v>
      </c>
      <c r="P37" s="166" t="s">
        <v>14</v>
      </c>
      <c r="Q37" s="264">
        <v>22</v>
      </c>
      <c r="R37" s="265">
        <v>32</v>
      </c>
      <c r="S37" s="35">
        <f t="shared" si="41"/>
        <v>12.72</v>
      </c>
      <c r="T37" s="16">
        <f t="shared" si="42"/>
        <v>16.369999999999997</v>
      </c>
      <c r="U37" s="16">
        <f>IF(OR(N37="",M37=""),"",AB37-AA37)</f>
        <v>15.330000000000002</v>
      </c>
      <c r="V37" s="158">
        <f>IF(O37="","",IF(AND(M37&lt;&gt;"",N37&lt;&gt;""),AC37-AB37,IF(AND(N37="",M37&lt;&gt;""),AC37-AA37,AC37)))</f>
        <v>18.03</v>
      </c>
      <c r="W37" s="4" t="s">
        <v>105</v>
      </c>
      <c r="Y37" s="2" t="s">
        <v>108</v>
      </c>
      <c r="Z37" s="4">
        <f t="shared" si="37"/>
        <v>12.72</v>
      </c>
      <c r="AA37" s="4">
        <f t="shared" si="38"/>
        <v>29.09</v>
      </c>
      <c r="AB37" s="4">
        <f t="shared" si="39"/>
        <v>44.42</v>
      </c>
      <c r="AC37" s="4">
        <f t="shared" si="40"/>
        <v>62.45</v>
      </c>
    </row>
    <row r="38" spans="1:29" s="2" customFormat="1" ht="30" customHeight="1" x14ac:dyDescent="0.15">
      <c r="A38" s="340">
        <v>15</v>
      </c>
      <c r="B38" s="342" t="s">
        <v>45</v>
      </c>
      <c r="C38" s="343">
        <v>50</v>
      </c>
      <c r="D38" s="345" t="s">
        <v>21</v>
      </c>
      <c r="E38" s="52" t="s">
        <v>90</v>
      </c>
      <c r="F38" s="50">
        <v>44</v>
      </c>
      <c r="G38" s="50">
        <v>42</v>
      </c>
      <c r="H38" s="39">
        <v>3</v>
      </c>
      <c r="I38" s="48">
        <v>1</v>
      </c>
      <c r="J38" s="46" t="s">
        <v>32</v>
      </c>
      <c r="K38" s="9">
        <v>0.85</v>
      </c>
      <c r="L38" s="10">
        <v>21.18</v>
      </c>
      <c r="M38" s="11">
        <v>46.62</v>
      </c>
      <c r="N38" s="11" t="s">
        <v>14</v>
      </c>
      <c r="O38" s="12" t="s">
        <v>14</v>
      </c>
      <c r="P38" s="9" t="s">
        <v>14</v>
      </c>
      <c r="Q38" s="262">
        <v>18</v>
      </c>
      <c r="R38" s="263">
        <v>19</v>
      </c>
      <c r="S38" s="222">
        <f t="shared" si="41"/>
        <v>21.18</v>
      </c>
      <c r="T38" s="157">
        <f t="shared" si="42"/>
        <v>25.439999999999998</v>
      </c>
      <c r="U38" s="11" t="s">
        <v>94</v>
      </c>
      <c r="V38" s="13" t="s">
        <v>94</v>
      </c>
      <c r="W38" s="4" t="s">
        <v>105</v>
      </c>
      <c r="Y38" s="2" t="s">
        <v>108</v>
      </c>
      <c r="Z38" s="4">
        <f t="shared" si="37"/>
        <v>21.18</v>
      </c>
      <c r="AA38" s="4">
        <f t="shared" si="38"/>
        <v>46.62</v>
      </c>
      <c r="AB38" s="7"/>
    </row>
    <row r="39" spans="1:29" s="2" customFormat="1" ht="30" customHeight="1" x14ac:dyDescent="0.15">
      <c r="A39" s="341"/>
      <c r="B39" s="341"/>
      <c r="C39" s="344"/>
      <c r="D39" s="346"/>
      <c r="E39" s="53" t="s">
        <v>59</v>
      </c>
      <c r="F39" s="51">
        <v>40</v>
      </c>
      <c r="G39" s="51">
        <v>40</v>
      </c>
      <c r="H39" s="40">
        <v>1</v>
      </c>
      <c r="I39" s="47">
        <v>2</v>
      </c>
      <c r="J39" s="45" t="s">
        <v>32</v>
      </c>
      <c r="K39" s="14">
        <v>0.75</v>
      </c>
      <c r="L39" s="15">
        <v>19.43</v>
      </c>
      <c r="M39" s="16">
        <v>43.3</v>
      </c>
      <c r="N39" s="16" t="s">
        <v>14</v>
      </c>
      <c r="O39" s="17" t="s">
        <v>14</v>
      </c>
      <c r="P39" s="14" t="s">
        <v>14</v>
      </c>
      <c r="Q39" s="44">
        <v>15</v>
      </c>
      <c r="R39" s="49">
        <v>19</v>
      </c>
      <c r="S39" s="35">
        <f t="shared" si="41"/>
        <v>19.43</v>
      </c>
      <c r="T39" s="16">
        <f t="shared" si="42"/>
        <v>23.869999999999997</v>
      </c>
      <c r="U39" s="16" t="s">
        <v>94</v>
      </c>
      <c r="V39" s="18" t="s">
        <v>94</v>
      </c>
      <c r="W39" s="4" t="s">
        <v>105</v>
      </c>
      <c r="Y39" s="2" t="s">
        <v>108</v>
      </c>
      <c r="Z39" s="4">
        <f t="shared" si="37"/>
        <v>19.43</v>
      </c>
      <c r="AA39" s="4">
        <f t="shared" si="38"/>
        <v>43.3</v>
      </c>
      <c r="AB39" s="7"/>
    </row>
    <row r="40" spans="1:29" s="2" customFormat="1" ht="30" customHeight="1" x14ac:dyDescent="0.15">
      <c r="A40" s="340">
        <v>16</v>
      </c>
      <c r="B40" s="342" t="s">
        <v>58</v>
      </c>
      <c r="C40" s="343">
        <v>50</v>
      </c>
      <c r="D40" s="345" t="s">
        <v>21</v>
      </c>
      <c r="E40" s="159" t="s">
        <v>69</v>
      </c>
      <c r="F40" s="160">
        <v>38</v>
      </c>
      <c r="G40" s="160">
        <v>37.5</v>
      </c>
      <c r="H40" s="170">
        <v>1</v>
      </c>
      <c r="I40" s="48">
        <v>3</v>
      </c>
      <c r="J40" s="46" t="s">
        <v>32</v>
      </c>
      <c r="K40" s="9">
        <v>0.76</v>
      </c>
      <c r="L40" s="10">
        <v>17.71</v>
      </c>
      <c r="M40" s="11">
        <v>39.26</v>
      </c>
      <c r="N40" s="11" t="s">
        <v>14</v>
      </c>
      <c r="O40" s="12" t="s">
        <v>14</v>
      </c>
      <c r="P40" s="9" t="s">
        <v>14</v>
      </c>
      <c r="Q40" s="262">
        <v>26</v>
      </c>
      <c r="R40" s="263">
        <v>29</v>
      </c>
      <c r="S40" s="222">
        <f t="shared" si="41"/>
        <v>17.71</v>
      </c>
      <c r="T40" s="157">
        <f t="shared" si="42"/>
        <v>21.549999999999997</v>
      </c>
      <c r="U40" s="11" t="s">
        <v>94</v>
      </c>
      <c r="V40" s="13" t="s">
        <v>94</v>
      </c>
      <c r="W40" s="4" t="s">
        <v>105</v>
      </c>
      <c r="Y40" s="2" t="s">
        <v>108</v>
      </c>
      <c r="Z40" s="4">
        <f t="shared" si="37"/>
        <v>17.71</v>
      </c>
      <c r="AA40" s="4">
        <f t="shared" si="38"/>
        <v>39.26</v>
      </c>
      <c r="AB40" s="7"/>
    </row>
    <row r="41" spans="1:29" s="2" customFormat="1" ht="30" customHeight="1" x14ac:dyDescent="0.15">
      <c r="A41" s="341"/>
      <c r="B41" s="348"/>
      <c r="C41" s="344"/>
      <c r="D41" s="346"/>
      <c r="E41" s="53" t="s">
        <v>63</v>
      </c>
      <c r="F41" s="161">
        <v>35.1</v>
      </c>
      <c r="G41" s="161">
        <v>34.99</v>
      </c>
      <c r="H41" s="151">
        <v>4</v>
      </c>
      <c r="I41" s="152">
        <v>8</v>
      </c>
      <c r="J41" s="153" t="s">
        <v>32</v>
      </c>
      <c r="K41" s="134">
        <v>0.69</v>
      </c>
      <c r="L41" s="154">
        <v>15.86</v>
      </c>
      <c r="M41" s="22">
        <v>35.92</v>
      </c>
      <c r="N41" s="22" t="s">
        <v>14</v>
      </c>
      <c r="O41" s="133" t="s">
        <v>14</v>
      </c>
      <c r="P41" s="134" t="s">
        <v>14</v>
      </c>
      <c r="Q41" s="260">
        <v>22</v>
      </c>
      <c r="R41" s="261">
        <v>29</v>
      </c>
      <c r="S41" s="35">
        <f t="shared" si="41"/>
        <v>15.86</v>
      </c>
      <c r="T41" s="16">
        <f t="shared" si="42"/>
        <v>20.060000000000002</v>
      </c>
      <c r="U41" s="16" t="s">
        <v>94</v>
      </c>
      <c r="V41" s="18" t="s">
        <v>94</v>
      </c>
      <c r="W41" s="4" t="s">
        <v>105</v>
      </c>
      <c r="Y41" s="2" t="s">
        <v>108</v>
      </c>
      <c r="Z41" s="4">
        <f t="shared" si="37"/>
        <v>15.86</v>
      </c>
      <c r="AA41" s="4">
        <f t="shared" si="38"/>
        <v>35.92</v>
      </c>
      <c r="AB41" s="7"/>
    </row>
    <row r="42" spans="1:29" s="2" customFormat="1" ht="30" customHeight="1" x14ac:dyDescent="0.15">
      <c r="A42" s="340">
        <v>17</v>
      </c>
      <c r="B42" s="342" t="s">
        <v>64</v>
      </c>
      <c r="C42" s="343">
        <v>50</v>
      </c>
      <c r="D42" s="345" t="s">
        <v>21</v>
      </c>
      <c r="E42" s="52" t="s">
        <v>65</v>
      </c>
      <c r="F42" s="50">
        <v>40.33</v>
      </c>
      <c r="G42" s="50">
        <v>39.99</v>
      </c>
      <c r="H42" s="39">
        <v>2</v>
      </c>
      <c r="I42" s="48">
        <v>8</v>
      </c>
      <c r="J42" s="46" t="s">
        <v>32</v>
      </c>
      <c r="K42" s="9">
        <v>0.77</v>
      </c>
      <c r="L42" s="10">
        <v>18.66</v>
      </c>
      <c r="M42" s="11">
        <v>40.630000000000003</v>
      </c>
      <c r="N42" s="11" t="s">
        <v>14</v>
      </c>
      <c r="O42" s="12" t="s">
        <v>14</v>
      </c>
      <c r="P42" s="9" t="s">
        <v>14</v>
      </c>
      <c r="Q42" s="262">
        <v>19</v>
      </c>
      <c r="R42" s="263">
        <v>25</v>
      </c>
      <c r="S42" s="222">
        <f t="shared" si="41"/>
        <v>18.66</v>
      </c>
      <c r="T42" s="157">
        <f t="shared" si="42"/>
        <v>21.970000000000002</v>
      </c>
      <c r="U42" s="11" t="s">
        <v>94</v>
      </c>
      <c r="V42" s="13" t="s">
        <v>94</v>
      </c>
      <c r="W42" s="4" t="s">
        <v>105</v>
      </c>
      <c r="Y42" s="2" t="s">
        <v>108</v>
      </c>
      <c r="Z42" s="4">
        <f t="shared" si="37"/>
        <v>18.66</v>
      </c>
      <c r="AA42" s="4">
        <f t="shared" si="38"/>
        <v>40.630000000000003</v>
      </c>
      <c r="AB42" s="7"/>
    </row>
    <row r="43" spans="1:29" s="2" customFormat="1" ht="30" customHeight="1" x14ac:dyDescent="0.15">
      <c r="A43" s="341"/>
      <c r="B43" s="341"/>
      <c r="C43" s="344"/>
      <c r="D43" s="346"/>
      <c r="E43" s="53" t="s">
        <v>66</v>
      </c>
      <c r="F43" s="51">
        <v>40</v>
      </c>
      <c r="G43" s="51">
        <v>39</v>
      </c>
      <c r="H43" s="40"/>
      <c r="I43" s="47"/>
      <c r="J43" s="45" t="s">
        <v>97</v>
      </c>
      <c r="K43" s="14"/>
      <c r="L43" s="15"/>
      <c r="M43" s="16"/>
      <c r="N43" s="16" t="s">
        <v>14</v>
      </c>
      <c r="O43" s="17" t="s">
        <v>14</v>
      </c>
      <c r="P43" s="14" t="s">
        <v>14</v>
      </c>
      <c r="Q43" s="44"/>
      <c r="R43" s="49"/>
      <c r="S43" s="35" t="str">
        <f t="shared" si="41"/>
        <v/>
      </c>
      <c r="T43" s="16" t="str">
        <f t="shared" si="42"/>
        <v/>
      </c>
      <c r="U43" s="16" t="s">
        <v>94</v>
      </c>
      <c r="V43" s="18" t="s">
        <v>94</v>
      </c>
      <c r="W43" s="4"/>
      <c r="Y43" s="2" t="s">
        <v>108</v>
      </c>
      <c r="Z43" s="4">
        <f t="shared" si="37"/>
        <v>0</v>
      </c>
      <c r="AA43" s="4">
        <f t="shared" si="38"/>
        <v>0</v>
      </c>
      <c r="AB43" s="7"/>
    </row>
    <row r="44" spans="1:29" s="2" customFormat="1" ht="30" customHeight="1" x14ac:dyDescent="0.15">
      <c r="A44" s="340">
        <v>18</v>
      </c>
      <c r="B44" s="342" t="s">
        <v>67</v>
      </c>
      <c r="C44" s="343">
        <v>50</v>
      </c>
      <c r="D44" s="345" t="s">
        <v>21</v>
      </c>
      <c r="E44" s="52" t="s">
        <v>68</v>
      </c>
      <c r="F44" s="50">
        <v>40</v>
      </c>
      <c r="G44" s="50">
        <v>40</v>
      </c>
      <c r="H44" s="39">
        <v>4</v>
      </c>
      <c r="I44" s="48">
        <v>2</v>
      </c>
      <c r="J44" s="46" t="s">
        <v>32</v>
      </c>
      <c r="K44" s="9">
        <v>0.89</v>
      </c>
      <c r="L44" s="10">
        <v>18.36</v>
      </c>
      <c r="M44" s="11">
        <v>40.090000000000003</v>
      </c>
      <c r="N44" s="11" t="s">
        <v>14</v>
      </c>
      <c r="O44" s="12" t="s">
        <v>14</v>
      </c>
      <c r="P44" s="9" t="s">
        <v>14</v>
      </c>
      <c r="Q44" s="262">
        <v>11</v>
      </c>
      <c r="R44" s="263">
        <v>24</v>
      </c>
      <c r="S44" s="222">
        <f t="shared" si="41"/>
        <v>18.36</v>
      </c>
      <c r="T44" s="157">
        <f t="shared" si="42"/>
        <v>21.730000000000004</v>
      </c>
      <c r="U44" s="11" t="s">
        <v>94</v>
      </c>
      <c r="V44" s="13" t="s">
        <v>94</v>
      </c>
      <c r="W44" s="4" t="s">
        <v>105</v>
      </c>
      <c r="Y44" s="2" t="s">
        <v>108</v>
      </c>
      <c r="Z44" s="4">
        <f t="shared" si="37"/>
        <v>18.36</v>
      </c>
      <c r="AA44" s="4">
        <f t="shared" si="38"/>
        <v>40.090000000000003</v>
      </c>
      <c r="AB44" s="7"/>
    </row>
    <row r="45" spans="1:29" s="2" customFormat="1" ht="30" customHeight="1" x14ac:dyDescent="0.15">
      <c r="A45" s="341"/>
      <c r="B45" s="341"/>
      <c r="C45" s="344"/>
      <c r="D45" s="346"/>
      <c r="E45" s="53" t="s">
        <v>88</v>
      </c>
      <c r="F45" s="51">
        <v>39</v>
      </c>
      <c r="G45" s="51">
        <v>38</v>
      </c>
      <c r="H45" s="40">
        <v>2</v>
      </c>
      <c r="I45" s="47">
        <v>3</v>
      </c>
      <c r="J45" s="45" t="s">
        <v>32</v>
      </c>
      <c r="K45" s="14">
        <v>0.79</v>
      </c>
      <c r="L45" s="15"/>
      <c r="M45" s="16">
        <v>40.630000000000003</v>
      </c>
      <c r="N45" s="16" t="s">
        <v>14</v>
      </c>
      <c r="O45" s="17" t="s">
        <v>14</v>
      </c>
      <c r="P45" s="14" t="s">
        <v>14</v>
      </c>
      <c r="Q45" s="44">
        <v>12</v>
      </c>
      <c r="R45" s="49">
        <v>24</v>
      </c>
      <c r="S45" s="35" t="str">
        <f t="shared" si="41"/>
        <v/>
      </c>
      <c r="T45" s="16">
        <f t="shared" si="42"/>
        <v>40.630000000000003</v>
      </c>
      <c r="U45" s="16" t="s">
        <v>94</v>
      </c>
      <c r="V45" s="18" t="s">
        <v>94</v>
      </c>
      <c r="W45" s="4" t="s">
        <v>105</v>
      </c>
      <c r="Y45" s="2" t="s">
        <v>108</v>
      </c>
      <c r="Z45" s="4">
        <f t="shared" si="37"/>
        <v>0</v>
      </c>
      <c r="AA45" s="4">
        <f t="shared" si="38"/>
        <v>40.630000000000003</v>
      </c>
      <c r="AB45" s="7"/>
    </row>
    <row r="46" spans="1:29" s="2" customFormat="1" ht="30" customHeight="1" x14ac:dyDescent="0.15">
      <c r="A46" s="340">
        <v>19</v>
      </c>
      <c r="B46" s="342" t="s">
        <v>45</v>
      </c>
      <c r="C46" s="343">
        <v>50</v>
      </c>
      <c r="D46" s="345" t="s">
        <v>22</v>
      </c>
      <c r="E46" s="52" t="s">
        <v>76</v>
      </c>
      <c r="F46" s="160">
        <v>35</v>
      </c>
      <c r="G46" s="169">
        <v>33</v>
      </c>
      <c r="H46" s="170"/>
      <c r="I46" s="48"/>
      <c r="J46" s="46" t="s">
        <v>98</v>
      </c>
      <c r="K46" s="9"/>
      <c r="L46" s="10"/>
      <c r="M46" s="11"/>
      <c r="N46" s="11" t="s">
        <v>14</v>
      </c>
      <c r="O46" s="171" t="s">
        <v>14</v>
      </c>
      <c r="P46" s="9" t="s">
        <v>14</v>
      </c>
      <c r="Q46" s="262"/>
      <c r="R46" s="263"/>
      <c r="S46" s="222" t="str">
        <f t="shared" si="41"/>
        <v/>
      </c>
      <c r="T46" s="157" t="str">
        <f t="shared" si="42"/>
        <v/>
      </c>
      <c r="U46" s="11" t="s">
        <v>94</v>
      </c>
      <c r="V46" s="13" t="s">
        <v>94</v>
      </c>
      <c r="W46" s="4"/>
      <c r="Y46" s="2" t="s">
        <v>108</v>
      </c>
      <c r="Z46" s="4">
        <f t="shared" si="37"/>
        <v>0</v>
      </c>
      <c r="AA46" s="4">
        <f t="shared" si="38"/>
        <v>0</v>
      </c>
      <c r="AB46" s="7"/>
    </row>
    <row r="47" spans="1:29" s="2" customFormat="1" ht="30" customHeight="1" x14ac:dyDescent="0.15">
      <c r="A47" s="341"/>
      <c r="B47" s="348"/>
      <c r="C47" s="344"/>
      <c r="D47" s="346"/>
      <c r="E47" s="149" t="s">
        <v>29</v>
      </c>
      <c r="F47" s="161">
        <v>32.78</v>
      </c>
      <c r="G47" s="150">
        <v>32</v>
      </c>
      <c r="H47" s="151">
        <v>2</v>
      </c>
      <c r="I47" s="152">
        <v>6</v>
      </c>
      <c r="J47" s="153" t="s">
        <v>32</v>
      </c>
      <c r="K47" s="134">
        <v>0.69</v>
      </c>
      <c r="L47" s="154">
        <v>15.06</v>
      </c>
      <c r="M47" s="22">
        <v>33.22</v>
      </c>
      <c r="N47" s="22" t="s">
        <v>14</v>
      </c>
      <c r="O47" s="133" t="s">
        <v>14</v>
      </c>
      <c r="P47" s="134" t="s">
        <v>14</v>
      </c>
      <c r="Q47" s="260">
        <v>13</v>
      </c>
      <c r="R47" s="261">
        <v>17</v>
      </c>
      <c r="S47" s="35">
        <f t="shared" si="41"/>
        <v>15.06</v>
      </c>
      <c r="T47" s="16">
        <f t="shared" si="42"/>
        <v>18.159999999999997</v>
      </c>
      <c r="U47" s="16" t="s">
        <v>94</v>
      </c>
      <c r="V47" s="18" t="s">
        <v>94</v>
      </c>
      <c r="W47" s="4" t="s">
        <v>105</v>
      </c>
      <c r="Y47" s="2" t="s">
        <v>108</v>
      </c>
      <c r="Z47" s="4">
        <f t="shared" si="37"/>
        <v>15.06</v>
      </c>
      <c r="AA47" s="4">
        <f t="shared" si="38"/>
        <v>33.22</v>
      </c>
      <c r="AB47" s="7"/>
    </row>
    <row r="48" spans="1:29" s="2" customFormat="1" ht="30" customHeight="1" x14ac:dyDescent="0.15">
      <c r="A48" s="340">
        <v>20</v>
      </c>
      <c r="B48" s="342" t="s">
        <v>75</v>
      </c>
      <c r="C48" s="343">
        <v>50</v>
      </c>
      <c r="D48" s="345" t="s">
        <v>56</v>
      </c>
      <c r="E48" s="52" t="s">
        <v>52</v>
      </c>
      <c r="F48" s="50">
        <v>31</v>
      </c>
      <c r="G48" s="50">
        <v>30</v>
      </c>
      <c r="H48" s="39">
        <v>3</v>
      </c>
      <c r="I48" s="48">
        <v>8</v>
      </c>
      <c r="J48" s="46" t="s">
        <v>32</v>
      </c>
      <c r="K48" s="9">
        <v>0.71</v>
      </c>
      <c r="L48" s="10">
        <v>14.13</v>
      </c>
      <c r="M48" s="11">
        <v>30.41</v>
      </c>
      <c r="N48" s="11" t="s">
        <v>14</v>
      </c>
      <c r="O48" s="12" t="s">
        <v>14</v>
      </c>
      <c r="P48" s="9" t="s">
        <v>14</v>
      </c>
      <c r="Q48" s="262">
        <v>23</v>
      </c>
      <c r="R48" s="263">
        <v>30</v>
      </c>
      <c r="S48" s="222">
        <f t="shared" si="41"/>
        <v>14.13</v>
      </c>
      <c r="T48" s="157">
        <f t="shared" si="42"/>
        <v>16.28</v>
      </c>
      <c r="U48" s="11" t="s">
        <v>94</v>
      </c>
      <c r="V48" s="13" t="s">
        <v>94</v>
      </c>
      <c r="W48" s="4" t="s">
        <v>105</v>
      </c>
      <c r="Y48" s="2" t="s">
        <v>108</v>
      </c>
      <c r="Z48" s="4">
        <f t="shared" si="37"/>
        <v>14.13</v>
      </c>
      <c r="AA48" s="4">
        <f t="shared" si="38"/>
        <v>30.41</v>
      </c>
      <c r="AB48" s="7"/>
    </row>
    <row r="49" spans="1:29" s="2" customFormat="1" ht="30" customHeight="1" x14ac:dyDescent="0.15">
      <c r="A49" s="341"/>
      <c r="B49" s="341"/>
      <c r="C49" s="344"/>
      <c r="D49" s="346"/>
      <c r="E49" s="53" t="s">
        <v>27</v>
      </c>
      <c r="F49" s="51">
        <v>29.9</v>
      </c>
      <c r="G49" s="51">
        <v>29.5</v>
      </c>
      <c r="H49" s="40">
        <v>3</v>
      </c>
      <c r="I49" s="47">
        <v>3</v>
      </c>
      <c r="J49" s="45" t="s">
        <v>32</v>
      </c>
      <c r="K49" s="14">
        <v>0.68</v>
      </c>
      <c r="L49" s="15">
        <v>13.64</v>
      </c>
      <c r="M49" s="16">
        <v>30.22</v>
      </c>
      <c r="N49" s="16" t="s">
        <v>14</v>
      </c>
      <c r="O49" s="17" t="s">
        <v>14</v>
      </c>
      <c r="P49" s="14" t="s">
        <v>14</v>
      </c>
      <c r="Q49" s="44">
        <v>21</v>
      </c>
      <c r="R49" s="49">
        <v>30</v>
      </c>
      <c r="S49" s="35">
        <f t="shared" si="41"/>
        <v>13.64</v>
      </c>
      <c r="T49" s="16">
        <f t="shared" si="42"/>
        <v>16.579999999999998</v>
      </c>
      <c r="U49" s="16" t="s">
        <v>94</v>
      </c>
      <c r="V49" s="18" t="s">
        <v>94</v>
      </c>
      <c r="W49" s="4" t="s">
        <v>105</v>
      </c>
      <c r="Y49" s="2" t="s">
        <v>108</v>
      </c>
      <c r="Z49" s="4">
        <f t="shared" si="37"/>
        <v>13.64</v>
      </c>
      <c r="AA49" s="4">
        <f t="shared" si="38"/>
        <v>30.22</v>
      </c>
      <c r="AB49" s="7"/>
    </row>
    <row r="50" spans="1:29" s="2" customFormat="1" ht="30" customHeight="1" x14ac:dyDescent="0.15">
      <c r="A50" s="340">
        <v>21</v>
      </c>
      <c r="B50" s="342" t="s">
        <v>70</v>
      </c>
      <c r="C50" s="343">
        <v>50</v>
      </c>
      <c r="D50" s="345" t="s">
        <v>56</v>
      </c>
      <c r="E50" s="52" t="s">
        <v>34</v>
      </c>
      <c r="F50" s="50">
        <v>31</v>
      </c>
      <c r="G50" s="50">
        <v>29.99</v>
      </c>
      <c r="H50" s="39">
        <v>3</v>
      </c>
      <c r="I50" s="48">
        <v>8</v>
      </c>
      <c r="J50" s="46" t="s">
        <v>32</v>
      </c>
      <c r="K50" s="9">
        <v>0.8</v>
      </c>
      <c r="L50" s="10">
        <v>14.74</v>
      </c>
      <c r="M50" s="11">
        <v>33.380000000000003</v>
      </c>
      <c r="N50" s="11" t="s">
        <v>14</v>
      </c>
      <c r="O50" s="12" t="s">
        <v>14</v>
      </c>
      <c r="P50" s="9" t="s">
        <v>14</v>
      </c>
      <c r="Q50" s="262">
        <v>30</v>
      </c>
      <c r="R50" s="263">
        <v>36</v>
      </c>
      <c r="S50" s="222">
        <f t="shared" si="41"/>
        <v>14.74</v>
      </c>
      <c r="T50" s="157">
        <f t="shared" si="42"/>
        <v>18.64</v>
      </c>
      <c r="U50" s="11" t="s">
        <v>94</v>
      </c>
      <c r="V50" s="13" t="s">
        <v>94</v>
      </c>
      <c r="W50" s="4" t="s">
        <v>105</v>
      </c>
      <c r="Y50" s="2" t="s">
        <v>108</v>
      </c>
      <c r="Z50" s="4">
        <f t="shared" si="37"/>
        <v>14.74</v>
      </c>
      <c r="AA50" s="4">
        <f t="shared" si="38"/>
        <v>33.380000000000003</v>
      </c>
      <c r="AB50" s="7"/>
    </row>
    <row r="51" spans="1:29" s="2" customFormat="1" ht="30" customHeight="1" x14ac:dyDescent="0.15">
      <c r="A51" s="341"/>
      <c r="B51" s="341"/>
      <c r="C51" s="344"/>
      <c r="D51" s="346"/>
      <c r="E51" s="53" t="s">
        <v>51</v>
      </c>
      <c r="F51" s="51">
        <v>28</v>
      </c>
      <c r="G51" s="51">
        <v>27.8</v>
      </c>
      <c r="H51" s="40">
        <v>4</v>
      </c>
      <c r="I51" s="47">
        <v>6</v>
      </c>
      <c r="J51" s="45" t="s">
        <v>32</v>
      </c>
      <c r="K51" s="14">
        <v>0.67</v>
      </c>
      <c r="L51" s="15">
        <v>12.75</v>
      </c>
      <c r="M51" s="16">
        <v>28.39</v>
      </c>
      <c r="N51" s="16" t="s">
        <v>14</v>
      </c>
      <c r="O51" s="17" t="s">
        <v>14</v>
      </c>
      <c r="P51" s="14" t="s">
        <v>14</v>
      </c>
      <c r="Q51" s="44">
        <v>11</v>
      </c>
      <c r="R51" s="49">
        <v>36</v>
      </c>
      <c r="S51" s="35">
        <f t="shared" si="41"/>
        <v>12.75</v>
      </c>
      <c r="T51" s="16">
        <f t="shared" si="42"/>
        <v>15.64</v>
      </c>
      <c r="U51" s="16" t="s">
        <v>94</v>
      </c>
      <c r="V51" s="18" t="s">
        <v>94</v>
      </c>
      <c r="W51" s="4" t="s">
        <v>105</v>
      </c>
      <c r="Y51" s="2" t="s">
        <v>108</v>
      </c>
      <c r="Z51" s="4">
        <f t="shared" si="37"/>
        <v>12.75</v>
      </c>
      <c r="AA51" s="4">
        <f t="shared" si="38"/>
        <v>28.39</v>
      </c>
      <c r="AB51" s="7"/>
    </row>
    <row r="52" spans="1:29" s="2" customFormat="1" ht="30" customHeight="1" x14ac:dyDescent="0.15">
      <c r="A52" s="340">
        <v>22</v>
      </c>
      <c r="B52" s="342" t="s">
        <v>67</v>
      </c>
      <c r="C52" s="343">
        <v>50</v>
      </c>
      <c r="D52" s="345" t="s">
        <v>83</v>
      </c>
      <c r="E52" s="52" t="s">
        <v>30</v>
      </c>
      <c r="F52" s="50">
        <v>29.9</v>
      </c>
      <c r="G52" s="50">
        <v>29.6</v>
      </c>
      <c r="H52" s="39">
        <v>3</v>
      </c>
      <c r="I52" s="48">
        <v>5</v>
      </c>
      <c r="J52" s="46" t="s">
        <v>32</v>
      </c>
      <c r="K52" s="9">
        <v>0.76</v>
      </c>
      <c r="L52" s="10">
        <v>13.92</v>
      </c>
      <c r="M52" s="11">
        <v>31.08</v>
      </c>
      <c r="N52" s="11" t="s">
        <v>14</v>
      </c>
      <c r="O52" s="12" t="s">
        <v>14</v>
      </c>
      <c r="P52" s="9" t="s">
        <v>14</v>
      </c>
      <c r="Q52" s="262">
        <v>5</v>
      </c>
      <c r="R52" s="263">
        <v>25</v>
      </c>
      <c r="S52" s="255">
        <f t="shared" si="41"/>
        <v>13.92</v>
      </c>
      <c r="T52" s="11">
        <f t="shared" si="42"/>
        <v>17.159999999999997</v>
      </c>
      <c r="U52" s="11" t="s">
        <v>94</v>
      </c>
      <c r="V52" s="13" t="s">
        <v>94</v>
      </c>
      <c r="W52" s="4" t="s">
        <v>105</v>
      </c>
      <c r="Y52" s="2" t="s">
        <v>108</v>
      </c>
      <c r="Z52" s="4">
        <f t="shared" ref="Z52:Z69" si="43">IF(L52&gt;=100,INT(L52/100)*-40,0)+L52</f>
        <v>13.92</v>
      </c>
      <c r="AA52" s="4">
        <f t="shared" ref="AA52:AA69" si="44">IF(M52&gt;=100,INT(M52/100)*-40,0)+M52</f>
        <v>31.08</v>
      </c>
      <c r="AB52" s="7"/>
    </row>
    <row r="53" spans="1:29" s="2" customFormat="1" ht="30" customHeight="1" x14ac:dyDescent="0.15">
      <c r="A53" s="341"/>
      <c r="B53" s="348"/>
      <c r="C53" s="344"/>
      <c r="D53" s="346"/>
      <c r="E53" s="254" t="s">
        <v>82</v>
      </c>
      <c r="F53" s="162"/>
      <c r="G53" s="162"/>
      <c r="H53" s="163"/>
      <c r="I53" s="164"/>
      <c r="J53" s="165" t="s">
        <v>32</v>
      </c>
      <c r="K53" s="166">
        <v>0.79</v>
      </c>
      <c r="L53" s="167">
        <v>15.48</v>
      </c>
      <c r="M53" s="156">
        <v>35.07</v>
      </c>
      <c r="N53" s="156" t="s">
        <v>14</v>
      </c>
      <c r="O53" s="168" t="s">
        <v>14</v>
      </c>
      <c r="P53" s="166" t="s">
        <v>14</v>
      </c>
      <c r="Q53" s="264">
        <v>16</v>
      </c>
      <c r="R53" s="265">
        <v>25</v>
      </c>
      <c r="S53" s="155">
        <f t="shared" ref="S53" si="45">IF(L53="","",Z53)</f>
        <v>15.48</v>
      </c>
      <c r="T53" s="156">
        <f t="shared" ref="T53" si="46">IF(M53="","",AA53-Z53)</f>
        <v>19.59</v>
      </c>
      <c r="U53" s="156" t="s">
        <v>94</v>
      </c>
      <c r="V53" s="158" t="s">
        <v>94</v>
      </c>
      <c r="W53" s="4"/>
      <c r="Y53" s="2" t="s">
        <v>108</v>
      </c>
      <c r="Z53" s="4">
        <f t="shared" ref="Z53" si="47">IF(L53&gt;=100,INT(L53/100)*-40,0)+L53</f>
        <v>15.48</v>
      </c>
      <c r="AA53" s="4">
        <f t="shared" ref="AA53" si="48">IF(M53&gt;=100,INT(M53/100)*-40,0)+M53</f>
        <v>35.07</v>
      </c>
      <c r="AB53" s="7"/>
    </row>
    <row r="54" spans="1:29" s="2" customFormat="1" ht="30" customHeight="1" x14ac:dyDescent="0.15">
      <c r="A54" s="310">
        <v>23</v>
      </c>
      <c r="B54" s="312" t="s">
        <v>57</v>
      </c>
      <c r="C54" s="313">
        <v>200</v>
      </c>
      <c r="D54" s="315" t="s">
        <v>72</v>
      </c>
      <c r="E54" s="330" t="s">
        <v>87</v>
      </c>
      <c r="F54" s="332">
        <v>246</v>
      </c>
      <c r="G54" s="332">
        <v>246</v>
      </c>
      <c r="H54" s="328">
        <v>1</v>
      </c>
      <c r="I54" s="322">
        <v>6</v>
      </c>
      <c r="J54" s="324" t="s">
        <v>32</v>
      </c>
      <c r="K54" s="101">
        <v>0.81</v>
      </c>
      <c r="L54" s="102">
        <v>15.5</v>
      </c>
      <c r="M54" s="85">
        <v>35.25</v>
      </c>
      <c r="N54" s="85">
        <v>54.62</v>
      </c>
      <c r="O54" s="103">
        <v>116.19</v>
      </c>
      <c r="P54" s="334" t="s">
        <v>20</v>
      </c>
      <c r="Q54" s="335">
        <v>12</v>
      </c>
      <c r="R54" s="336">
        <v>14</v>
      </c>
      <c r="S54" s="64">
        <f t="shared" ref="S54" si="49">IF(L54="","",Z54)</f>
        <v>15.5</v>
      </c>
      <c r="T54" s="65">
        <f t="shared" ref="T54" si="50">IF(M54="","",AA54-Z54)</f>
        <v>19.75</v>
      </c>
      <c r="U54" s="65">
        <f t="shared" ref="U54" si="51">IF(OR(N54="",M54=""),"",AB54-AA54)</f>
        <v>19.369999999999997</v>
      </c>
      <c r="V54" s="89">
        <f>IF(O54="","",IF(AND(M54&lt;&gt;"",N54&lt;&gt;""),AC54-AB54,IF(AND(N54="",M54&lt;&gt;""),AC54-AA54,AC54)))</f>
        <v>21.57</v>
      </c>
      <c r="W54" s="4"/>
      <c r="X54" s="367"/>
      <c r="Y54" s="2" t="s">
        <v>108</v>
      </c>
      <c r="Z54" s="4">
        <f t="shared" si="43"/>
        <v>15.5</v>
      </c>
      <c r="AA54" s="4">
        <f t="shared" si="44"/>
        <v>35.25</v>
      </c>
      <c r="AB54" s="4">
        <f t="shared" ref="AB54:AB67" si="52">IF(N54&gt;=100,INT(N54/100)*-40,0)+N54</f>
        <v>54.62</v>
      </c>
      <c r="AC54" s="4">
        <f t="shared" ref="AC54:AC67" si="53">IF(O54&gt;=100,INT(O54/100)*-40,0)+O54</f>
        <v>76.19</v>
      </c>
    </row>
    <row r="55" spans="1:29" s="2" customFormat="1" ht="30" customHeight="1" x14ac:dyDescent="0.15">
      <c r="A55" s="311"/>
      <c r="B55" s="311"/>
      <c r="C55" s="314"/>
      <c r="D55" s="316"/>
      <c r="E55" s="331"/>
      <c r="F55" s="333"/>
      <c r="G55" s="333"/>
      <c r="H55" s="329"/>
      <c r="I55" s="323"/>
      <c r="J55" s="325"/>
      <c r="K55" s="73" t="s">
        <v>20</v>
      </c>
      <c r="L55" s="87">
        <v>136.59</v>
      </c>
      <c r="M55" s="75">
        <v>159.63999999999999</v>
      </c>
      <c r="N55" s="75">
        <v>221.36</v>
      </c>
      <c r="O55" s="90">
        <v>246.27</v>
      </c>
      <c r="P55" s="327"/>
      <c r="Q55" s="329"/>
      <c r="R55" s="323"/>
      <c r="S55" s="87">
        <f>IF(L55="","",Z55-AC54)</f>
        <v>20.400000000000006</v>
      </c>
      <c r="T55" s="75">
        <f>IF(M55="","",IF(L55="",AA55-AC54,AA55-Z55))</f>
        <v>23.049999999999983</v>
      </c>
      <c r="U55" s="75">
        <f>IF(OR(N55="",M55=""),"",AB55-AA55)</f>
        <v>21.720000000000027</v>
      </c>
      <c r="V55" s="77">
        <f>IF(O55="","",IF(AND(N55&lt;&gt;"",M55&lt;&gt;""),AC55-AB55,IF(AND(N55="",M55&lt;&gt;""),AC55-AA55,IF(M55="",AC55-AC54,AC55))))</f>
        <v>24.909999999999997</v>
      </c>
      <c r="W55" s="4" t="s">
        <v>105</v>
      </c>
      <c r="X55" s="367"/>
      <c r="Y55" s="2" t="s">
        <v>108</v>
      </c>
      <c r="Z55" s="4">
        <f t="shared" si="43"/>
        <v>96.59</v>
      </c>
      <c r="AA55" s="4">
        <f t="shared" si="44"/>
        <v>119.63999999999999</v>
      </c>
      <c r="AB55" s="4">
        <f t="shared" si="52"/>
        <v>141.36000000000001</v>
      </c>
      <c r="AC55" s="4">
        <f t="shared" si="53"/>
        <v>166.27</v>
      </c>
    </row>
    <row r="56" spans="1:29" s="2" customFormat="1" ht="30" customHeight="1" x14ac:dyDescent="0.15">
      <c r="A56" s="310">
        <v>24</v>
      </c>
      <c r="B56" s="312" t="s">
        <v>45</v>
      </c>
      <c r="C56" s="313">
        <v>200</v>
      </c>
      <c r="D56" s="315" t="s">
        <v>73</v>
      </c>
      <c r="E56" s="330" t="s">
        <v>91</v>
      </c>
      <c r="F56" s="332">
        <v>259</v>
      </c>
      <c r="G56" s="332">
        <v>255</v>
      </c>
      <c r="H56" s="328">
        <v>1</v>
      </c>
      <c r="I56" s="322">
        <v>3</v>
      </c>
      <c r="J56" s="324" t="s">
        <v>32</v>
      </c>
      <c r="K56" s="101">
        <v>0.82</v>
      </c>
      <c r="L56" s="102">
        <v>15.79</v>
      </c>
      <c r="M56" s="85">
        <v>36.42</v>
      </c>
      <c r="N56" s="85">
        <v>57.18</v>
      </c>
      <c r="O56" s="103">
        <v>121.11</v>
      </c>
      <c r="P56" s="334" t="s">
        <v>20</v>
      </c>
      <c r="Q56" s="335">
        <v>9</v>
      </c>
      <c r="R56" s="336">
        <v>9</v>
      </c>
      <c r="S56" s="64">
        <f t="shared" ref="S56" si="54">IF(L56="","",Z56)</f>
        <v>15.79</v>
      </c>
      <c r="T56" s="65">
        <f t="shared" ref="T56" si="55">IF(M56="","",AA56-Z56)</f>
        <v>20.630000000000003</v>
      </c>
      <c r="U56" s="65">
        <f t="shared" ref="U56" si="56">IF(OR(N56="",M56=""),"",AB56-AA56)</f>
        <v>20.759999999999998</v>
      </c>
      <c r="V56" s="89">
        <f>IF(O56="","",IF(AND(M56&lt;&gt;"",N56&lt;&gt;""),AC56-AB56,IF(AND(N56="",M56&lt;&gt;""),AC56-AA56,AC56)))</f>
        <v>23.93</v>
      </c>
      <c r="W56" s="4"/>
      <c r="X56" s="367"/>
      <c r="Y56" s="2" t="s">
        <v>108</v>
      </c>
      <c r="Z56" s="4">
        <f t="shared" si="43"/>
        <v>15.79</v>
      </c>
      <c r="AA56" s="4">
        <f t="shared" si="44"/>
        <v>36.42</v>
      </c>
      <c r="AB56" s="4">
        <f t="shared" si="52"/>
        <v>57.18</v>
      </c>
      <c r="AC56" s="4">
        <f t="shared" si="53"/>
        <v>81.11</v>
      </c>
    </row>
    <row r="57" spans="1:29" s="2" customFormat="1" ht="30" customHeight="1" x14ac:dyDescent="0.15">
      <c r="A57" s="311"/>
      <c r="B57" s="311"/>
      <c r="C57" s="314"/>
      <c r="D57" s="316"/>
      <c r="E57" s="331"/>
      <c r="F57" s="333"/>
      <c r="G57" s="333"/>
      <c r="H57" s="329"/>
      <c r="I57" s="323"/>
      <c r="J57" s="325"/>
      <c r="K57" s="73" t="s">
        <v>20</v>
      </c>
      <c r="L57" s="87">
        <v>145.11000000000001</v>
      </c>
      <c r="M57" s="75">
        <v>211.67</v>
      </c>
      <c r="N57" s="75">
        <v>232.36</v>
      </c>
      <c r="O57" s="90">
        <v>255.24</v>
      </c>
      <c r="P57" s="327"/>
      <c r="Q57" s="329"/>
      <c r="R57" s="323"/>
      <c r="S57" s="87">
        <f>IF(L57="","",Z57-AC56)</f>
        <v>24.000000000000014</v>
      </c>
      <c r="T57" s="75">
        <f>IF(M57="","",IF(L57="",AA57-AC56,AA57-Z57))</f>
        <v>26.559999999999974</v>
      </c>
      <c r="U57" s="75">
        <f>IF(OR(N57="",M57=""),"",AB57-AA57)</f>
        <v>20.690000000000026</v>
      </c>
      <c r="V57" s="77">
        <f>IF(O57="","",IF(AND(N57&lt;&gt;"",M57&lt;&gt;""),AC57-AB57,IF(AND(N57="",M57&lt;&gt;""),AC57-AA57,IF(M57="",AC57-AC56,AC57))))</f>
        <v>22.879999999999995</v>
      </c>
      <c r="W57" s="4" t="s">
        <v>105</v>
      </c>
      <c r="X57" s="367"/>
      <c r="Y57" s="2" t="s">
        <v>108</v>
      </c>
      <c r="Z57" s="4">
        <f t="shared" si="43"/>
        <v>105.11000000000001</v>
      </c>
      <c r="AA57" s="4">
        <f t="shared" si="44"/>
        <v>131.66999999999999</v>
      </c>
      <c r="AB57" s="4">
        <f t="shared" si="52"/>
        <v>152.36000000000001</v>
      </c>
      <c r="AC57" s="4">
        <f t="shared" si="53"/>
        <v>175.24</v>
      </c>
    </row>
    <row r="58" spans="1:29" s="2" customFormat="1" ht="30" customHeight="1" x14ac:dyDescent="0.15">
      <c r="A58" s="310">
        <v>25</v>
      </c>
      <c r="B58" s="312" t="s">
        <v>57</v>
      </c>
      <c r="C58" s="313">
        <v>200</v>
      </c>
      <c r="D58" s="315" t="s">
        <v>73</v>
      </c>
      <c r="E58" s="330" t="s">
        <v>71</v>
      </c>
      <c r="F58" s="332">
        <v>245</v>
      </c>
      <c r="G58" s="332">
        <v>245</v>
      </c>
      <c r="H58" s="328">
        <v>2</v>
      </c>
      <c r="I58" s="322">
        <v>8</v>
      </c>
      <c r="J58" s="324" t="s">
        <v>32</v>
      </c>
      <c r="K58" s="101">
        <v>0.73</v>
      </c>
      <c r="L58" s="102">
        <v>13.75</v>
      </c>
      <c r="M58" s="85">
        <v>30.43</v>
      </c>
      <c r="N58" s="85">
        <v>50.88</v>
      </c>
      <c r="O58" s="103">
        <v>113.83</v>
      </c>
      <c r="P58" s="334" t="s">
        <v>20</v>
      </c>
      <c r="Q58" s="335">
        <v>25</v>
      </c>
      <c r="R58" s="336">
        <v>27</v>
      </c>
      <c r="S58" s="64">
        <f t="shared" ref="S58" si="57">IF(L58="","",Z58)</f>
        <v>13.75</v>
      </c>
      <c r="T58" s="65">
        <f t="shared" ref="T58" si="58">IF(M58="","",AA58-Z58)</f>
        <v>16.68</v>
      </c>
      <c r="U58" s="65">
        <f t="shared" ref="U58" si="59">IF(OR(N58="",M58=""),"",AB58-AA58)</f>
        <v>20.450000000000003</v>
      </c>
      <c r="V58" s="89">
        <f>IF(O58="","",IF(AND(M58&lt;&gt;"",N58&lt;&gt;""),AC58-AB58,IF(AND(N58="",M58&lt;&gt;""),AC58-AA58,AC58)))</f>
        <v>22.949999999999996</v>
      </c>
      <c r="W58" s="4"/>
      <c r="X58" s="367"/>
      <c r="Y58" s="2" t="s">
        <v>108</v>
      </c>
      <c r="Z58" s="4">
        <f t="shared" si="43"/>
        <v>13.75</v>
      </c>
      <c r="AA58" s="4">
        <f t="shared" si="44"/>
        <v>30.43</v>
      </c>
      <c r="AB58" s="4">
        <f t="shared" si="52"/>
        <v>50.88</v>
      </c>
      <c r="AC58" s="4">
        <f t="shared" si="53"/>
        <v>73.83</v>
      </c>
    </row>
    <row r="59" spans="1:29" s="2" customFormat="1" ht="30" customHeight="1" x14ac:dyDescent="0.15">
      <c r="A59" s="317"/>
      <c r="B59" s="318"/>
      <c r="C59" s="319"/>
      <c r="D59" s="320"/>
      <c r="E59" s="331"/>
      <c r="F59" s="333"/>
      <c r="G59" s="333"/>
      <c r="H59" s="329"/>
      <c r="I59" s="323"/>
      <c r="J59" s="325"/>
      <c r="K59" s="73" t="s">
        <v>20</v>
      </c>
      <c r="L59" s="87">
        <v>139.26</v>
      </c>
      <c r="M59" s="75">
        <v>207.77</v>
      </c>
      <c r="N59" s="75">
        <v>227.63</v>
      </c>
      <c r="O59" s="90">
        <v>249.13</v>
      </c>
      <c r="P59" s="327"/>
      <c r="Q59" s="329"/>
      <c r="R59" s="323"/>
      <c r="S59" s="87">
        <f>IF(L59="","",Z59-AC58)</f>
        <v>25.429999999999993</v>
      </c>
      <c r="T59" s="75">
        <f>IF(M59="","",IF(L59="",AA59-AC58,AA59-Z59))</f>
        <v>28.510000000000019</v>
      </c>
      <c r="U59" s="75">
        <f>IF(OR(N59="",M59=""),"",AB59-AA59)</f>
        <v>19.859999999999985</v>
      </c>
      <c r="V59" s="77">
        <f>IF(O59="","",IF(AND(N59&lt;&gt;"",M59&lt;&gt;""),AC59-AB59,IF(AND(N59="",M59&lt;&gt;""),AC59-AA59,IF(M59="",AC59-AC58,AC59))))</f>
        <v>21.5</v>
      </c>
      <c r="W59" s="4" t="s">
        <v>105</v>
      </c>
      <c r="X59" s="367"/>
      <c r="Y59" s="2" t="s">
        <v>108</v>
      </c>
      <c r="Z59" s="4">
        <f t="shared" si="43"/>
        <v>99.259999999999991</v>
      </c>
      <c r="AA59" s="4">
        <f t="shared" si="44"/>
        <v>127.77000000000001</v>
      </c>
      <c r="AB59" s="4">
        <f t="shared" si="52"/>
        <v>147.63</v>
      </c>
      <c r="AC59" s="4">
        <f t="shared" si="53"/>
        <v>169.13</v>
      </c>
    </row>
    <row r="60" spans="1:29" s="2" customFormat="1" ht="30" customHeight="1" x14ac:dyDescent="0.15">
      <c r="A60" s="317"/>
      <c r="B60" s="318"/>
      <c r="C60" s="319"/>
      <c r="D60" s="320"/>
      <c r="E60" s="330" t="s">
        <v>48</v>
      </c>
      <c r="F60" s="332">
        <v>225</v>
      </c>
      <c r="G60" s="332">
        <v>220</v>
      </c>
      <c r="H60" s="328"/>
      <c r="I60" s="322"/>
      <c r="J60" s="324" t="s">
        <v>97</v>
      </c>
      <c r="K60" s="101"/>
      <c r="L60" s="102"/>
      <c r="M60" s="85"/>
      <c r="N60" s="85"/>
      <c r="O60" s="103"/>
      <c r="P60" s="334" t="s">
        <v>20</v>
      </c>
      <c r="Q60" s="335"/>
      <c r="R60" s="336"/>
      <c r="S60" s="64" t="str">
        <f t="shared" ref="S60" si="60">IF(L60="","",Z60)</f>
        <v/>
      </c>
      <c r="T60" s="65" t="str">
        <f t="shared" ref="T60" si="61">IF(M60="","",AA60-Z60)</f>
        <v/>
      </c>
      <c r="U60" s="65" t="str">
        <f t="shared" ref="U60" si="62">IF(OR(N60="",M60=""),"",AB60-AA60)</f>
        <v/>
      </c>
      <c r="V60" s="89" t="str">
        <f>IF(O60="","",IF(AND(M60&lt;&gt;"",N60&lt;&gt;""),AC60-AB60,IF(AND(N60="",M60&lt;&gt;""),AC60-AA60,AC60)))</f>
        <v/>
      </c>
      <c r="W60" s="4"/>
      <c r="X60" s="367"/>
      <c r="Y60" s="2" t="s">
        <v>108</v>
      </c>
      <c r="Z60" s="4">
        <f t="shared" si="43"/>
        <v>0</v>
      </c>
      <c r="AA60" s="4">
        <f t="shared" si="44"/>
        <v>0</v>
      </c>
      <c r="AB60" s="4">
        <f t="shared" si="52"/>
        <v>0</v>
      </c>
      <c r="AC60" s="4">
        <f t="shared" si="53"/>
        <v>0</v>
      </c>
    </row>
    <row r="61" spans="1:29" s="2" customFormat="1" ht="30" customHeight="1" x14ac:dyDescent="0.15">
      <c r="A61" s="311"/>
      <c r="B61" s="321"/>
      <c r="C61" s="314"/>
      <c r="D61" s="316"/>
      <c r="E61" s="331"/>
      <c r="F61" s="333"/>
      <c r="G61" s="333"/>
      <c r="H61" s="329"/>
      <c r="I61" s="323"/>
      <c r="J61" s="325"/>
      <c r="K61" s="73" t="s">
        <v>20</v>
      </c>
      <c r="L61" s="87"/>
      <c r="M61" s="75"/>
      <c r="N61" s="75"/>
      <c r="O61" s="90"/>
      <c r="P61" s="327"/>
      <c r="Q61" s="329"/>
      <c r="R61" s="323"/>
      <c r="S61" s="87" t="str">
        <f>IF(L61="","",Z61-AC60)</f>
        <v/>
      </c>
      <c r="T61" s="75" t="str">
        <f>IF(M61="","",IF(L61="",AA61-AC60,AA61-Z61))</f>
        <v/>
      </c>
      <c r="U61" s="75" t="str">
        <f>IF(OR(N61="",M61=""),"",AB61-AA61)</f>
        <v/>
      </c>
      <c r="V61" s="77" t="str">
        <f>IF(O61="","",IF(AND(N61&lt;&gt;"",M61&lt;&gt;""),AC61-AB61,IF(AND(N61="",M61&lt;&gt;""),AC61-AA61,IF(M61="",AC61-AC60,AC61))))</f>
        <v/>
      </c>
      <c r="W61" s="4"/>
      <c r="X61" s="367"/>
      <c r="Y61" s="2" t="s">
        <v>108</v>
      </c>
      <c r="Z61" s="4">
        <f t="shared" si="43"/>
        <v>0</v>
      </c>
      <c r="AA61" s="4">
        <f t="shared" si="44"/>
        <v>0</v>
      </c>
      <c r="AB61" s="4">
        <f t="shared" si="52"/>
        <v>0</v>
      </c>
      <c r="AC61" s="4">
        <f t="shared" si="53"/>
        <v>0</v>
      </c>
    </row>
    <row r="62" spans="1:29" s="2" customFormat="1" ht="30" customHeight="1" x14ac:dyDescent="0.15">
      <c r="A62" s="310">
        <v>26</v>
      </c>
      <c r="B62" s="312" t="s">
        <v>57</v>
      </c>
      <c r="C62" s="313">
        <v>200</v>
      </c>
      <c r="D62" s="315" t="s">
        <v>17</v>
      </c>
      <c r="E62" s="330" t="s">
        <v>47</v>
      </c>
      <c r="F62" s="332">
        <v>230</v>
      </c>
      <c r="G62" s="332">
        <v>230</v>
      </c>
      <c r="H62" s="328">
        <v>2</v>
      </c>
      <c r="I62" s="322">
        <v>7</v>
      </c>
      <c r="J62" s="324" t="s">
        <v>32</v>
      </c>
      <c r="K62" s="63">
        <v>0.54</v>
      </c>
      <c r="L62" s="64">
        <v>17.440000000000001</v>
      </c>
      <c r="M62" s="65">
        <v>36.119999999999997</v>
      </c>
      <c r="N62" s="65">
        <v>54.19</v>
      </c>
      <c r="O62" s="66">
        <v>115.85</v>
      </c>
      <c r="P62" s="326" t="s">
        <v>20</v>
      </c>
      <c r="Q62" s="328">
        <v>20</v>
      </c>
      <c r="R62" s="322">
        <v>22</v>
      </c>
      <c r="S62" s="64">
        <f t="shared" ref="S62" si="63">IF(L62="","",Z62)</f>
        <v>17.440000000000001</v>
      </c>
      <c r="T62" s="65">
        <f t="shared" ref="T62" si="64">IF(M62="","",AA62-Z62)</f>
        <v>18.679999999999996</v>
      </c>
      <c r="U62" s="65">
        <f t="shared" ref="U62" si="65">IF(OR(N62="",M62=""),"",AB62-AA62)</f>
        <v>18.07</v>
      </c>
      <c r="V62" s="89">
        <f>IF(O62="","",IF(AND(M62&lt;&gt;"",N62&lt;&gt;""),AC62-AB62,IF(AND(N62="",M62&lt;&gt;""),AC62-AA62,AC62)))</f>
        <v>21.659999999999997</v>
      </c>
      <c r="W62" s="4"/>
      <c r="X62" s="367"/>
      <c r="Y62" s="2" t="s">
        <v>108</v>
      </c>
      <c r="Z62" s="4">
        <f t="shared" si="43"/>
        <v>17.440000000000001</v>
      </c>
      <c r="AA62" s="4">
        <f t="shared" si="44"/>
        <v>36.119999999999997</v>
      </c>
      <c r="AB62" s="4">
        <f t="shared" si="52"/>
        <v>54.19</v>
      </c>
      <c r="AC62" s="4">
        <f t="shared" si="53"/>
        <v>75.849999999999994</v>
      </c>
    </row>
    <row r="63" spans="1:29" s="2" customFormat="1" ht="30" customHeight="1" x14ac:dyDescent="0.15">
      <c r="A63" s="311"/>
      <c r="B63" s="311"/>
      <c r="C63" s="314"/>
      <c r="D63" s="316"/>
      <c r="E63" s="331"/>
      <c r="F63" s="333"/>
      <c r="G63" s="333"/>
      <c r="H63" s="329"/>
      <c r="I63" s="323"/>
      <c r="J63" s="325"/>
      <c r="K63" s="73" t="s">
        <v>20</v>
      </c>
      <c r="L63" s="87">
        <v>134.94999999999999</v>
      </c>
      <c r="M63" s="75">
        <v>158.12</v>
      </c>
      <c r="N63" s="75">
        <v>217.65</v>
      </c>
      <c r="O63" s="90">
        <v>240</v>
      </c>
      <c r="P63" s="327"/>
      <c r="Q63" s="329"/>
      <c r="R63" s="323"/>
      <c r="S63" s="87">
        <f>IF(L63="","",Z63-AC62)</f>
        <v>19.099999999999994</v>
      </c>
      <c r="T63" s="75">
        <f>IF(M63="","",IF(L63="",AA63-AC62,AA63-Z63))</f>
        <v>23.170000000000016</v>
      </c>
      <c r="U63" s="75">
        <f>IF(OR(N63="",M63=""),"",AB63-AA63)</f>
        <v>19.53</v>
      </c>
      <c r="V63" s="77">
        <f>IF(O63="","",IF(AND(N63&lt;&gt;"",M63&lt;&gt;""),AC63-AB63,IF(AND(N63="",M63&lt;&gt;""),AC63-AA63,IF(M63="",AC63-AC62,AC63))))</f>
        <v>22.349999999999994</v>
      </c>
      <c r="W63" s="4" t="s">
        <v>105</v>
      </c>
      <c r="X63" s="367"/>
      <c r="Y63" s="2" t="s">
        <v>108</v>
      </c>
      <c r="Z63" s="4">
        <f t="shared" si="43"/>
        <v>94.949999999999989</v>
      </c>
      <c r="AA63" s="4">
        <f t="shared" si="44"/>
        <v>118.12</v>
      </c>
      <c r="AB63" s="4">
        <f t="shared" si="52"/>
        <v>137.65</v>
      </c>
      <c r="AC63" s="4">
        <f t="shared" si="53"/>
        <v>160</v>
      </c>
    </row>
    <row r="64" spans="1:29" s="2" customFormat="1" ht="30" customHeight="1" x14ac:dyDescent="0.15">
      <c r="A64" s="340">
        <v>28</v>
      </c>
      <c r="B64" s="342" t="s">
        <v>45</v>
      </c>
      <c r="C64" s="343">
        <v>100</v>
      </c>
      <c r="D64" s="345" t="s">
        <v>15</v>
      </c>
      <c r="E64" s="52" t="s">
        <v>25</v>
      </c>
      <c r="F64" s="50">
        <v>130</v>
      </c>
      <c r="G64" s="50">
        <v>130</v>
      </c>
      <c r="H64" s="39">
        <v>1</v>
      </c>
      <c r="I64" s="48">
        <v>5</v>
      </c>
      <c r="J64" s="46" t="s">
        <v>32</v>
      </c>
      <c r="K64" s="9">
        <v>0.88</v>
      </c>
      <c r="L64" s="10">
        <v>19.53</v>
      </c>
      <c r="M64" s="11">
        <v>43.82</v>
      </c>
      <c r="N64" s="11">
        <v>106.74</v>
      </c>
      <c r="O64" s="12">
        <v>133.38</v>
      </c>
      <c r="P64" s="9" t="s">
        <v>20</v>
      </c>
      <c r="Q64" s="262">
        <v>31</v>
      </c>
      <c r="R64" s="263">
        <v>32</v>
      </c>
      <c r="S64" s="222">
        <f t="shared" ref="S64:S95" si="66">IF(L64="","",Z64)</f>
        <v>19.53</v>
      </c>
      <c r="T64" s="157">
        <f t="shared" ref="T64:T95" si="67">IF(M64="","",AA64-Z64)</f>
        <v>24.29</v>
      </c>
      <c r="U64" s="157">
        <f>IF(OR(N64="",M64=""),"",AB64-AA64)</f>
        <v>22.919999999999995</v>
      </c>
      <c r="V64" s="13">
        <f>IF(O64="","",IF(AND(M64&lt;&gt;"",N64&lt;&gt;""),AC64-AB64,IF(AND(N64="",M64&lt;&gt;""),AC64-AA64,AC64)))</f>
        <v>26.64</v>
      </c>
      <c r="W64" s="4" t="s">
        <v>105</v>
      </c>
      <c r="Y64" s="2" t="s">
        <v>108</v>
      </c>
      <c r="Z64" s="4">
        <f t="shared" si="43"/>
        <v>19.53</v>
      </c>
      <c r="AA64" s="4">
        <f t="shared" si="44"/>
        <v>43.82</v>
      </c>
      <c r="AB64" s="4">
        <f t="shared" si="52"/>
        <v>66.739999999999995</v>
      </c>
      <c r="AC64" s="4">
        <f t="shared" si="53"/>
        <v>93.38</v>
      </c>
    </row>
    <row r="65" spans="1:29" s="2" customFormat="1" ht="30" customHeight="1" x14ac:dyDescent="0.15">
      <c r="A65" s="341"/>
      <c r="B65" s="341"/>
      <c r="C65" s="344"/>
      <c r="D65" s="346"/>
      <c r="E65" s="53" t="s">
        <v>53</v>
      </c>
      <c r="F65" s="51">
        <v>105</v>
      </c>
      <c r="G65" s="51">
        <v>104.5</v>
      </c>
      <c r="H65" s="38">
        <v>4</v>
      </c>
      <c r="I65" s="49">
        <v>3</v>
      </c>
      <c r="J65" s="45" t="s">
        <v>32</v>
      </c>
      <c r="K65" s="14">
        <v>0.66</v>
      </c>
      <c r="L65" s="15">
        <v>14.04</v>
      </c>
      <c r="M65" s="16">
        <v>31.09</v>
      </c>
      <c r="N65" s="16">
        <v>47.12</v>
      </c>
      <c r="O65" s="36">
        <v>105.39</v>
      </c>
      <c r="P65" s="14" t="s">
        <v>14</v>
      </c>
      <c r="Q65" s="44">
        <v>10</v>
      </c>
      <c r="R65" s="49">
        <v>32</v>
      </c>
      <c r="S65" s="35">
        <f t="shared" si="66"/>
        <v>14.04</v>
      </c>
      <c r="T65" s="16">
        <f t="shared" si="67"/>
        <v>17.05</v>
      </c>
      <c r="U65" s="16">
        <f>IF(OR(N65="",M65=""),"",AB65-AA65)</f>
        <v>16.029999999999998</v>
      </c>
      <c r="V65" s="158">
        <f>IF(O65="","",IF(AND(M65&lt;&gt;"",N65&lt;&gt;""),AC65-AB65,IF(AND(N65="",M65&lt;&gt;""),AC65-AA65,AC65)))</f>
        <v>18.270000000000003</v>
      </c>
      <c r="W65" s="4" t="s">
        <v>105</v>
      </c>
      <c r="Y65" s="2" t="s">
        <v>108</v>
      </c>
      <c r="Z65" s="4">
        <f t="shared" si="43"/>
        <v>14.04</v>
      </c>
      <c r="AA65" s="4">
        <f t="shared" si="44"/>
        <v>31.09</v>
      </c>
      <c r="AB65" s="4">
        <f t="shared" si="52"/>
        <v>47.12</v>
      </c>
      <c r="AC65" s="4">
        <f t="shared" si="53"/>
        <v>65.39</v>
      </c>
    </row>
    <row r="66" spans="1:29" s="2" customFormat="1" ht="30" customHeight="1" x14ac:dyDescent="0.15">
      <c r="A66" s="340">
        <v>29</v>
      </c>
      <c r="B66" s="342" t="s">
        <v>57</v>
      </c>
      <c r="C66" s="343">
        <v>100</v>
      </c>
      <c r="D66" s="345" t="s">
        <v>15</v>
      </c>
      <c r="E66" s="52" t="s">
        <v>49</v>
      </c>
      <c r="F66" s="50">
        <v>59</v>
      </c>
      <c r="G66" s="50">
        <v>58</v>
      </c>
      <c r="H66" s="39">
        <v>4</v>
      </c>
      <c r="I66" s="48">
        <v>4</v>
      </c>
      <c r="J66" s="46" t="s">
        <v>32</v>
      </c>
      <c r="K66" s="9">
        <v>0.75</v>
      </c>
      <c r="L66" s="10">
        <v>12.28</v>
      </c>
      <c r="M66" s="11">
        <v>27.34</v>
      </c>
      <c r="N66" s="11">
        <v>41.37</v>
      </c>
      <c r="O66" s="12">
        <v>58.29</v>
      </c>
      <c r="P66" s="9" t="s">
        <v>20</v>
      </c>
      <c r="Q66" s="262">
        <v>24</v>
      </c>
      <c r="R66" s="263">
        <v>54</v>
      </c>
      <c r="S66" s="222">
        <f t="shared" si="66"/>
        <v>12.28</v>
      </c>
      <c r="T66" s="157">
        <f t="shared" si="67"/>
        <v>15.06</v>
      </c>
      <c r="U66" s="157">
        <f>IF(OR(N66="",M66=""),"",AB66-AA66)</f>
        <v>14.029999999999998</v>
      </c>
      <c r="V66" s="13">
        <f>IF(O66="","",IF(AND(M66&lt;&gt;"",N66&lt;&gt;""),AC66-AB66,IF(AND(N66="",M66&lt;&gt;""),AC66-AA66,AC66)))</f>
        <v>16.920000000000002</v>
      </c>
      <c r="W66" s="4" t="s">
        <v>105</v>
      </c>
      <c r="Y66" s="2" t="s">
        <v>108</v>
      </c>
      <c r="Z66" s="4">
        <f t="shared" si="43"/>
        <v>12.28</v>
      </c>
      <c r="AA66" s="4">
        <f t="shared" si="44"/>
        <v>27.34</v>
      </c>
      <c r="AB66" s="4">
        <f t="shared" si="52"/>
        <v>41.37</v>
      </c>
      <c r="AC66" s="4">
        <f t="shared" si="53"/>
        <v>58.29</v>
      </c>
    </row>
    <row r="67" spans="1:29" s="2" customFormat="1" ht="30" customHeight="1" x14ac:dyDescent="0.15">
      <c r="A67" s="341"/>
      <c r="B67" s="341"/>
      <c r="C67" s="344"/>
      <c r="D67" s="346"/>
      <c r="E67" s="53" t="s">
        <v>24</v>
      </c>
      <c r="F67" s="51">
        <v>55.5</v>
      </c>
      <c r="G67" s="51">
        <v>54.99</v>
      </c>
      <c r="H67" s="44">
        <v>6</v>
      </c>
      <c r="I67" s="49">
        <v>1</v>
      </c>
      <c r="J67" s="45" t="s">
        <v>32</v>
      </c>
      <c r="K67" s="14">
        <v>0.75</v>
      </c>
      <c r="L67" s="15">
        <v>11.69</v>
      </c>
      <c r="M67" s="16">
        <v>26.49</v>
      </c>
      <c r="N67" s="16">
        <v>39.6</v>
      </c>
      <c r="O67" s="36">
        <v>54.85</v>
      </c>
      <c r="P67" s="14" t="s">
        <v>14</v>
      </c>
      <c r="Q67" s="44">
        <v>11</v>
      </c>
      <c r="R67" s="49">
        <v>54</v>
      </c>
      <c r="S67" s="35">
        <f t="shared" si="66"/>
        <v>11.69</v>
      </c>
      <c r="T67" s="16">
        <f t="shared" si="67"/>
        <v>14.799999999999999</v>
      </c>
      <c r="U67" s="16">
        <f>IF(OR(N67="",M67=""),"",AB67-AA67)</f>
        <v>13.110000000000003</v>
      </c>
      <c r="V67" s="158">
        <f>IF(O67="","",IF(AND(M67&lt;&gt;"",N67&lt;&gt;""),AC67-AB67,IF(AND(N67="",M67&lt;&gt;""),AC67-AA67,AC67)))</f>
        <v>15.25</v>
      </c>
      <c r="W67" s="4" t="s">
        <v>104</v>
      </c>
      <c r="Y67" s="2" t="s">
        <v>108</v>
      </c>
      <c r="Z67" s="4">
        <f t="shared" si="43"/>
        <v>11.69</v>
      </c>
      <c r="AA67" s="4">
        <f t="shared" si="44"/>
        <v>26.49</v>
      </c>
      <c r="AB67" s="4">
        <f t="shared" si="52"/>
        <v>39.6</v>
      </c>
      <c r="AC67" s="4">
        <f t="shared" si="53"/>
        <v>54.85</v>
      </c>
    </row>
    <row r="68" spans="1:29" s="2" customFormat="1" ht="30" customHeight="1" x14ac:dyDescent="0.15">
      <c r="A68" s="340">
        <v>30</v>
      </c>
      <c r="B68" s="342" t="s">
        <v>74</v>
      </c>
      <c r="C68" s="343">
        <v>50</v>
      </c>
      <c r="D68" s="345" t="s">
        <v>17</v>
      </c>
      <c r="E68" s="52" t="s">
        <v>26</v>
      </c>
      <c r="F68" s="50">
        <v>38</v>
      </c>
      <c r="G68" s="50">
        <v>36</v>
      </c>
      <c r="H68" s="39">
        <v>2</v>
      </c>
      <c r="I68" s="48">
        <v>2</v>
      </c>
      <c r="J68" s="46" t="s">
        <v>32</v>
      </c>
      <c r="K68" s="9">
        <v>0.72</v>
      </c>
      <c r="L68" s="10">
        <v>18.36</v>
      </c>
      <c r="M68" s="11">
        <v>38.92</v>
      </c>
      <c r="N68" s="11" t="s">
        <v>14</v>
      </c>
      <c r="O68" s="12" t="s">
        <v>14</v>
      </c>
      <c r="P68" s="9" t="s">
        <v>14</v>
      </c>
      <c r="Q68" s="262">
        <v>13</v>
      </c>
      <c r="R68" s="263">
        <v>14</v>
      </c>
      <c r="S68" s="222">
        <f t="shared" si="66"/>
        <v>18.36</v>
      </c>
      <c r="T68" s="157">
        <f t="shared" si="67"/>
        <v>20.560000000000002</v>
      </c>
      <c r="U68" s="11" t="s">
        <v>94</v>
      </c>
      <c r="V68" s="13" t="s">
        <v>94</v>
      </c>
      <c r="W68" s="4" t="s">
        <v>105</v>
      </c>
      <c r="Y68" s="2" t="s">
        <v>108</v>
      </c>
      <c r="Z68" s="4">
        <f t="shared" si="43"/>
        <v>18.36</v>
      </c>
      <c r="AA68" s="4">
        <f t="shared" si="44"/>
        <v>38.92</v>
      </c>
      <c r="AB68" s="7"/>
    </row>
    <row r="69" spans="1:29" s="2" customFormat="1" ht="30" customHeight="1" x14ac:dyDescent="0.15">
      <c r="A69" s="341"/>
      <c r="B69" s="341"/>
      <c r="C69" s="344"/>
      <c r="D69" s="346"/>
      <c r="E69" s="53" t="s">
        <v>76</v>
      </c>
      <c r="F69" s="51">
        <v>38</v>
      </c>
      <c r="G69" s="51">
        <v>36</v>
      </c>
      <c r="H69" s="40"/>
      <c r="I69" s="47"/>
      <c r="J69" s="45" t="s">
        <v>97</v>
      </c>
      <c r="K69" s="14"/>
      <c r="L69" s="15"/>
      <c r="M69" s="16"/>
      <c r="N69" s="16" t="s">
        <v>14</v>
      </c>
      <c r="O69" s="17" t="s">
        <v>14</v>
      </c>
      <c r="P69" s="14" t="s">
        <v>14</v>
      </c>
      <c r="Q69" s="44"/>
      <c r="R69" s="49"/>
      <c r="S69" s="35" t="str">
        <f t="shared" si="66"/>
        <v/>
      </c>
      <c r="T69" s="16" t="str">
        <f t="shared" si="67"/>
        <v/>
      </c>
      <c r="U69" s="16" t="s">
        <v>94</v>
      </c>
      <c r="V69" s="18" t="s">
        <v>94</v>
      </c>
      <c r="W69" s="4"/>
      <c r="Y69" s="2" t="s">
        <v>108</v>
      </c>
      <c r="Z69" s="4">
        <f t="shared" si="43"/>
        <v>0</v>
      </c>
      <c r="AA69" s="4">
        <f t="shared" si="44"/>
        <v>0</v>
      </c>
      <c r="AB69" s="7"/>
    </row>
    <row r="70" spans="1:29" s="2" customFormat="1" ht="30" customHeight="1" x14ac:dyDescent="0.15">
      <c r="A70" s="193">
        <v>31</v>
      </c>
      <c r="B70" s="56" t="s">
        <v>75</v>
      </c>
      <c r="C70" s="43">
        <v>50</v>
      </c>
      <c r="D70" s="58" t="s">
        <v>17</v>
      </c>
      <c r="E70" s="52" t="s">
        <v>92</v>
      </c>
      <c r="F70" s="50">
        <v>31.5</v>
      </c>
      <c r="G70" s="50">
        <v>30.5</v>
      </c>
      <c r="H70" s="39">
        <v>1</v>
      </c>
      <c r="I70" s="48">
        <v>6</v>
      </c>
      <c r="J70" s="46" t="s">
        <v>32</v>
      </c>
      <c r="K70" s="9">
        <v>0.73</v>
      </c>
      <c r="L70" s="10">
        <v>14.64</v>
      </c>
      <c r="M70" s="11">
        <v>32.090000000000003</v>
      </c>
      <c r="N70" s="11" t="s">
        <v>14</v>
      </c>
      <c r="O70" s="12" t="s">
        <v>14</v>
      </c>
      <c r="P70" s="9" t="s">
        <v>14</v>
      </c>
      <c r="Q70" s="262">
        <v>14</v>
      </c>
      <c r="R70" s="263">
        <v>24</v>
      </c>
      <c r="S70" s="35">
        <f t="shared" si="66"/>
        <v>14.64</v>
      </c>
      <c r="T70" s="16">
        <f t="shared" si="67"/>
        <v>17.450000000000003</v>
      </c>
      <c r="U70" s="16" t="s">
        <v>94</v>
      </c>
      <c r="V70" s="18" t="s">
        <v>94</v>
      </c>
      <c r="W70" s="4" t="s">
        <v>105</v>
      </c>
      <c r="Y70" s="2" t="s">
        <v>108</v>
      </c>
      <c r="Z70" s="4">
        <f t="shared" ref="Z70" si="68">IF(L70&gt;=100,INT(L70/100)*-40,0)+L70</f>
        <v>14.64</v>
      </c>
      <c r="AA70" s="4">
        <f t="shared" ref="AA70" si="69">IF(M70&gt;=100,INT(M70/100)*-40,0)+M70</f>
        <v>32.090000000000003</v>
      </c>
      <c r="AB70" s="7"/>
    </row>
    <row r="71" spans="1:29" s="2" customFormat="1" ht="30" customHeight="1" x14ac:dyDescent="0.15">
      <c r="A71" s="340">
        <v>32</v>
      </c>
      <c r="B71" s="342" t="s">
        <v>70</v>
      </c>
      <c r="C71" s="343">
        <v>50</v>
      </c>
      <c r="D71" s="345" t="s">
        <v>17</v>
      </c>
      <c r="E71" s="52" t="s">
        <v>66</v>
      </c>
      <c r="F71" s="50">
        <v>37</v>
      </c>
      <c r="G71" s="50">
        <v>36</v>
      </c>
      <c r="H71" s="39">
        <v>1</v>
      </c>
      <c r="I71" s="48">
        <v>5</v>
      </c>
      <c r="J71" s="46" t="s">
        <v>32</v>
      </c>
      <c r="K71" s="9">
        <v>0.76</v>
      </c>
      <c r="L71" s="10">
        <v>17.45</v>
      </c>
      <c r="M71" s="11">
        <v>37.31</v>
      </c>
      <c r="N71" s="11" t="s">
        <v>14</v>
      </c>
      <c r="O71" s="12" t="s">
        <v>14</v>
      </c>
      <c r="P71" s="9" t="s">
        <v>14</v>
      </c>
      <c r="Q71" s="262">
        <v>23</v>
      </c>
      <c r="R71" s="263">
        <v>27</v>
      </c>
      <c r="S71" s="222">
        <f t="shared" si="66"/>
        <v>17.45</v>
      </c>
      <c r="T71" s="157">
        <f t="shared" si="67"/>
        <v>19.860000000000003</v>
      </c>
      <c r="U71" s="11" t="s">
        <v>94</v>
      </c>
      <c r="V71" s="13" t="s">
        <v>94</v>
      </c>
      <c r="W71" s="4" t="s">
        <v>105</v>
      </c>
      <c r="Y71" s="2" t="s">
        <v>108</v>
      </c>
      <c r="Z71" s="4">
        <f t="shared" ref="Z71:Z72" si="70">IF(L71&gt;=100,INT(L71/100)*-40,0)+L71</f>
        <v>17.45</v>
      </c>
      <c r="AA71" s="4">
        <f t="shared" ref="AA71:AA72" si="71">IF(M71&gt;=100,INT(M71/100)*-40,0)+M71</f>
        <v>37.31</v>
      </c>
      <c r="AB71" s="7"/>
    </row>
    <row r="72" spans="1:29" s="2" customFormat="1" ht="30" customHeight="1" x14ac:dyDescent="0.15">
      <c r="A72" s="341"/>
      <c r="B72" s="341"/>
      <c r="C72" s="344"/>
      <c r="D72" s="346"/>
      <c r="E72" s="53" t="s">
        <v>50</v>
      </c>
      <c r="F72" s="51">
        <v>35</v>
      </c>
      <c r="G72" s="51">
        <v>35</v>
      </c>
      <c r="H72" s="40">
        <v>3</v>
      </c>
      <c r="I72" s="47">
        <v>1</v>
      </c>
      <c r="J72" s="45" t="s">
        <v>32</v>
      </c>
      <c r="K72" s="14">
        <v>0.68</v>
      </c>
      <c r="L72" s="15">
        <v>15.21</v>
      </c>
      <c r="M72" s="16">
        <v>33.17</v>
      </c>
      <c r="N72" s="16" t="s">
        <v>14</v>
      </c>
      <c r="O72" s="17" t="s">
        <v>14</v>
      </c>
      <c r="P72" s="14" t="s">
        <v>14</v>
      </c>
      <c r="Q72" s="44">
        <v>13</v>
      </c>
      <c r="R72" s="49">
        <v>27</v>
      </c>
      <c r="S72" s="35">
        <f t="shared" si="66"/>
        <v>15.21</v>
      </c>
      <c r="T72" s="16">
        <f t="shared" si="67"/>
        <v>17.96</v>
      </c>
      <c r="U72" s="16" t="s">
        <v>94</v>
      </c>
      <c r="V72" s="18" t="s">
        <v>94</v>
      </c>
      <c r="W72" s="4" t="s">
        <v>104</v>
      </c>
      <c r="Y72" s="2" t="s">
        <v>108</v>
      </c>
      <c r="Z72" s="4">
        <f t="shared" si="70"/>
        <v>15.21</v>
      </c>
      <c r="AA72" s="4">
        <f t="shared" si="71"/>
        <v>33.17</v>
      </c>
      <c r="AB72" s="7"/>
    </row>
    <row r="73" spans="1:29" s="2" customFormat="1" ht="30" customHeight="1" x14ac:dyDescent="0.15">
      <c r="A73" s="340">
        <v>34</v>
      </c>
      <c r="B73" s="342" t="s">
        <v>74</v>
      </c>
      <c r="C73" s="343">
        <v>50</v>
      </c>
      <c r="D73" s="345" t="s">
        <v>61</v>
      </c>
      <c r="E73" s="52" t="s">
        <v>77</v>
      </c>
      <c r="F73" s="50">
        <v>37</v>
      </c>
      <c r="G73" s="50">
        <v>36.5</v>
      </c>
      <c r="H73" s="39">
        <v>5</v>
      </c>
      <c r="I73" s="48">
        <v>1</v>
      </c>
      <c r="J73" s="46" t="s">
        <v>32</v>
      </c>
      <c r="K73" s="9">
        <v>0.87</v>
      </c>
      <c r="L73" s="10">
        <v>15.86</v>
      </c>
      <c r="M73" s="11">
        <v>35.17</v>
      </c>
      <c r="N73" s="11" t="s">
        <v>14</v>
      </c>
      <c r="O73" s="12" t="s">
        <v>14</v>
      </c>
      <c r="P73" s="9" t="s">
        <v>14</v>
      </c>
      <c r="Q73" s="262">
        <v>33</v>
      </c>
      <c r="R73" s="263">
        <v>39</v>
      </c>
      <c r="S73" s="222">
        <f t="shared" si="66"/>
        <v>15.86</v>
      </c>
      <c r="T73" s="157">
        <f t="shared" si="67"/>
        <v>19.310000000000002</v>
      </c>
      <c r="U73" s="11" t="s">
        <v>94</v>
      </c>
      <c r="V73" s="13" t="s">
        <v>94</v>
      </c>
      <c r="W73" s="4" t="s">
        <v>104</v>
      </c>
      <c r="Y73" s="2" t="s">
        <v>108</v>
      </c>
      <c r="Z73" s="4">
        <f t="shared" ref="Z73:Z80" si="72">IF(L73&gt;=100,INT(L73/100)*-40,0)+L73</f>
        <v>15.86</v>
      </c>
      <c r="AA73" s="4">
        <f t="shared" ref="AA73:AA80" si="73">IF(M73&gt;=100,INT(M73/100)*-40,0)+M73</f>
        <v>35.17</v>
      </c>
      <c r="AB73" s="7"/>
    </row>
    <row r="74" spans="1:29" s="2" customFormat="1" ht="30" customHeight="1" x14ac:dyDescent="0.15">
      <c r="A74" s="341"/>
      <c r="B74" s="341"/>
      <c r="C74" s="344"/>
      <c r="D74" s="346"/>
      <c r="E74" s="53" t="s">
        <v>53</v>
      </c>
      <c r="F74" s="51">
        <v>29.5</v>
      </c>
      <c r="G74" s="51">
        <v>29</v>
      </c>
      <c r="H74" s="40">
        <v>2</v>
      </c>
      <c r="I74" s="47">
        <v>5</v>
      </c>
      <c r="J74" s="45" t="s">
        <v>32</v>
      </c>
      <c r="K74" s="14">
        <v>0.66</v>
      </c>
      <c r="L74" s="15">
        <v>13.82</v>
      </c>
      <c r="M74" s="16">
        <v>29.53</v>
      </c>
      <c r="N74" s="16" t="s">
        <v>14</v>
      </c>
      <c r="O74" s="17" t="s">
        <v>14</v>
      </c>
      <c r="P74" s="14" t="s">
        <v>14</v>
      </c>
      <c r="Q74" s="44">
        <v>13</v>
      </c>
      <c r="R74" s="49">
        <v>39</v>
      </c>
      <c r="S74" s="35">
        <f t="shared" si="66"/>
        <v>13.82</v>
      </c>
      <c r="T74" s="16">
        <f t="shared" si="67"/>
        <v>15.71</v>
      </c>
      <c r="U74" s="16" t="s">
        <v>94</v>
      </c>
      <c r="V74" s="18" t="s">
        <v>94</v>
      </c>
      <c r="W74" s="4" t="s">
        <v>105</v>
      </c>
      <c r="Y74" s="2" t="s">
        <v>108</v>
      </c>
      <c r="Z74" s="4">
        <f t="shared" si="72"/>
        <v>13.82</v>
      </c>
      <c r="AA74" s="4">
        <f t="shared" si="73"/>
        <v>29.53</v>
      </c>
      <c r="AB74" s="7"/>
    </row>
    <row r="75" spans="1:29" s="2" customFormat="1" ht="30" customHeight="1" x14ac:dyDescent="0.15">
      <c r="A75" s="340">
        <v>35</v>
      </c>
      <c r="B75" s="342" t="s">
        <v>75</v>
      </c>
      <c r="C75" s="343">
        <v>50</v>
      </c>
      <c r="D75" s="345" t="s">
        <v>61</v>
      </c>
      <c r="E75" s="52" t="s">
        <v>52</v>
      </c>
      <c r="F75" s="50">
        <v>27</v>
      </c>
      <c r="G75" s="50">
        <v>26.5</v>
      </c>
      <c r="H75" s="39">
        <v>4</v>
      </c>
      <c r="I75" s="48">
        <v>2</v>
      </c>
      <c r="J75" s="46" t="s">
        <v>32</v>
      </c>
      <c r="K75" s="9">
        <v>0.73</v>
      </c>
      <c r="L75" s="10">
        <v>12.64</v>
      </c>
      <c r="M75" s="11">
        <v>27.83</v>
      </c>
      <c r="N75" s="11" t="s">
        <v>14</v>
      </c>
      <c r="O75" s="12" t="s">
        <v>14</v>
      </c>
      <c r="P75" s="9" t="s">
        <v>14</v>
      </c>
      <c r="Q75" s="266">
        <v>29</v>
      </c>
      <c r="R75" s="267">
        <v>50</v>
      </c>
      <c r="S75" s="222">
        <f t="shared" si="66"/>
        <v>12.64</v>
      </c>
      <c r="T75" s="157">
        <f t="shared" si="67"/>
        <v>15.189999999999998</v>
      </c>
      <c r="U75" s="11" t="s">
        <v>94</v>
      </c>
      <c r="V75" s="13" t="s">
        <v>94</v>
      </c>
      <c r="W75" s="4" t="s">
        <v>105</v>
      </c>
      <c r="Y75" s="2" t="s">
        <v>108</v>
      </c>
      <c r="Z75" s="4">
        <f t="shared" si="72"/>
        <v>12.64</v>
      </c>
      <c r="AA75" s="4">
        <f t="shared" si="73"/>
        <v>27.83</v>
      </c>
      <c r="AB75" s="7"/>
    </row>
    <row r="76" spans="1:29" s="2" customFormat="1" ht="30" customHeight="1" x14ac:dyDescent="0.15">
      <c r="A76" s="341"/>
      <c r="B76" s="341"/>
      <c r="C76" s="344"/>
      <c r="D76" s="346"/>
      <c r="E76" s="53" t="s">
        <v>86</v>
      </c>
      <c r="F76" s="51">
        <v>26.5</v>
      </c>
      <c r="G76" s="51">
        <v>25.99</v>
      </c>
      <c r="H76" s="40">
        <v>4</v>
      </c>
      <c r="I76" s="47">
        <v>4</v>
      </c>
      <c r="J76" s="45" t="s">
        <v>32</v>
      </c>
      <c r="K76" s="14">
        <v>0.66</v>
      </c>
      <c r="L76" s="15">
        <v>12.23</v>
      </c>
      <c r="M76" s="16">
        <v>26.95</v>
      </c>
      <c r="N76" s="16" t="s">
        <v>14</v>
      </c>
      <c r="O76" s="17" t="s">
        <v>14</v>
      </c>
      <c r="P76" s="14" t="s">
        <v>14</v>
      </c>
      <c r="Q76" s="260">
        <v>25</v>
      </c>
      <c r="R76" s="49">
        <v>50</v>
      </c>
      <c r="S76" s="35">
        <f t="shared" si="66"/>
        <v>12.23</v>
      </c>
      <c r="T76" s="16">
        <f t="shared" si="67"/>
        <v>14.719999999999999</v>
      </c>
      <c r="U76" s="16" t="s">
        <v>94</v>
      </c>
      <c r="V76" s="18" t="s">
        <v>94</v>
      </c>
      <c r="W76" s="4" t="s">
        <v>105</v>
      </c>
      <c r="Y76" s="2" t="s">
        <v>108</v>
      </c>
      <c r="Z76" s="4">
        <f t="shared" si="72"/>
        <v>12.23</v>
      </c>
      <c r="AA76" s="4">
        <f t="shared" si="73"/>
        <v>26.95</v>
      </c>
      <c r="AB76" s="7"/>
    </row>
    <row r="77" spans="1:29" s="2" customFormat="1" ht="30" customHeight="1" x14ac:dyDescent="0.15">
      <c r="A77" s="340">
        <v>36</v>
      </c>
      <c r="B77" s="342" t="s">
        <v>70</v>
      </c>
      <c r="C77" s="343">
        <v>50</v>
      </c>
      <c r="D77" s="345" t="s">
        <v>61</v>
      </c>
      <c r="E77" s="52" t="s">
        <v>78</v>
      </c>
      <c r="F77" s="50">
        <v>29</v>
      </c>
      <c r="G77" s="50">
        <v>28</v>
      </c>
      <c r="H77" s="39">
        <v>4</v>
      </c>
      <c r="I77" s="48">
        <v>4</v>
      </c>
      <c r="J77" s="46" t="s">
        <v>32</v>
      </c>
      <c r="K77" s="9">
        <v>0.73</v>
      </c>
      <c r="L77" s="10">
        <v>13.26</v>
      </c>
      <c r="M77" s="11">
        <v>28.76</v>
      </c>
      <c r="N77" s="11" t="s">
        <v>14</v>
      </c>
      <c r="O77" s="12" t="s">
        <v>14</v>
      </c>
      <c r="P77" s="9" t="s">
        <v>14</v>
      </c>
      <c r="Q77" s="266">
        <v>26</v>
      </c>
      <c r="R77" s="263">
        <v>57</v>
      </c>
      <c r="S77" s="222">
        <f t="shared" si="66"/>
        <v>13.26</v>
      </c>
      <c r="T77" s="157">
        <f t="shared" si="67"/>
        <v>15.500000000000002</v>
      </c>
      <c r="U77" s="11" t="s">
        <v>94</v>
      </c>
      <c r="V77" s="13" t="s">
        <v>94</v>
      </c>
      <c r="W77" s="4" t="s">
        <v>105</v>
      </c>
      <c r="Y77" s="2" t="s">
        <v>108</v>
      </c>
      <c r="Z77" s="4">
        <f t="shared" si="72"/>
        <v>13.26</v>
      </c>
      <c r="AA77" s="4">
        <f t="shared" si="73"/>
        <v>28.76</v>
      </c>
      <c r="AB77" s="7"/>
    </row>
    <row r="78" spans="1:29" s="2" customFormat="1" ht="30" customHeight="1" x14ac:dyDescent="0.15">
      <c r="A78" s="341"/>
      <c r="B78" s="341"/>
      <c r="C78" s="344"/>
      <c r="D78" s="346"/>
      <c r="E78" s="53" t="s">
        <v>51</v>
      </c>
      <c r="F78" s="51">
        <v>26.3</v>
      </c>
      <c r="G78" s="51">
        <v>25.8</v>
      </c>
      <c r="H78" s="40">
        <v>7</v>
      </c>
      <c r="I78" s="47">
        <v>6</v>
      </c>
      <c r="J78" s="45" t="s">
        <v>32</v>
      </c>
      <c r="K78" s="14">
        <v>0.7</v>
      </c>
      <c r="L78" s="15">
        <v>12.14</v>
      </c>
      <c r="M78" s="16">
        <v>26.56</v>
      </c>
      <c r="N78" s="16" t="s">
        <v>14</v>
      </c>
      <c r="O78" s="17" t="s">
        <v>14</v>
      </c>
      <c r="P78" s="14" t="s">
        <v>14</v>
      </c>
      <c r="Q78" s="260">
        <v>10</v>
      </c>
      <c r="R78" s="261">
        <v>57</v>
      </c>
      <c r="S78" s="35">
        <f t="shared" si="66"/>
        <v>12.14</v>
      </c>
      <c r="T78" s="16">
        <f t="shared" si="67"/>
        <v>14.419999999999998</v>
      </c>
      <c r="U78" s="16" t="s">
        <v>94</v>
      </c>
      <c r="V78" s="18" t="s">
        <v>94</v>
      </c>
      <c r="W78" s="4" t="s">
        <v>105</v>
      </c>
      <c r="Y78" s="2" t="s">
        <v>108</v>
      </c>
      <c r="Z78" s="4">
        <f t="shared" si="72"/>
        <v>12.14</v>
      </c>
      <c r="AA78" s="4">
        <f t="shared" si="73"/>
        <v>26.56</v>
      </c>
      <c r="AB78" s="7"/>
    </row>
    <row r="79" spans="1:29" s="2" customFormat="1" ht="30" customHeight="1" x14ac:dyDescent="0.15">
      <c r="A79" s="340">
        <v>37</v>
      </c>
      <c r="B79" s="342" t="s">
        <v>67</v>
      </c>
      <c r="C79" s="343">
        <v>50</v>
      </c>
      <c r="D79" s="345" t="s">
        <v>61</v>
      </c>
      <c r="E79" s="52" t="s">
        <v>30</v>
      </c>
      <c r="F79" s="50">
        <v>28.5</v>
      </c>
      <c r="G79" s="50">
        <v>28.3</v>
      </c>
      <c r="H79" s="39">
        <v>6</v>
      </c>
      <c r="I79" s="48">
        <v>3</v>
      </c>
      <c r="J79" s="46" t="s">
        <v>80</v>
      </c>
      <c r="K79" s="9">
        <v>0.75</v>
      </c>
      <c r="L79" s="10">
        <v>13.11</v>
      </c>
      <c r="M79" s="11">
        <v>29.73</v>
      </c>
      <c r="N79" s="11" t="s">
        <v>14</v>
      </c>
      <c r="O79" s="12" t="s">
        <v>14</v>
      </c>
      <c r="P79" s="9" t="s">
        <v>14</v>
      </c>
      <c r="Q79" s="262">
        <v>12</v>
      </c>
      <c r="R79" s="263">
        <v>38</v>
      </c>
      <c r="S79" s="222">
        <f t="shared" si="66"/>
        <v>13.11</v>
      </c>
      <c r="T79" s="157">
        <f t="shared" si="67"/>
        <v>16.62</v>
      </c>
      <c r="U79" s="11" t="s">
        <v>94</v>
      </c>
      <c r="V79" s="13" t="s">
        <v>94</v>
      </c>
      <c r="W79" s="4" t="s">
        <v>105</v>
      </c>
      <c r="Y79" s="2" t="s">
        <v>108</v>
      </c>
      <c r="Z79" s="4">
        <f t="shared" si="72"/>
        <v>13.11</v>
      </c>
      <c r="AA79" s="4">
        <f t="shared" si="73"/>
        <v>29.73</v>
      </c>
      <c r="AB79" s="7"/>
    </row>
    <row r="80" spans="1:29" s="2" customFormat="1" ht="30" customHeight="1" x14ac:dyDescent="0.15">
      <c r="A80" s="349"/>
      <c r="B80" s="350"/>
      <c r="C80" s="351"/>
      <c r="D80" s="352"/>
      <c r="E80" s="135" t="s">
        <v>68</v>
      </c>
      <c r="F80" s="127">
        <v>31</v>
      </c>
      <c r="G80" s="127">
        <v>31</v>
      </c>
      <c r="H80" s="128">
        <v>6</v>
      </c>
      <c r="I80" s="129">
        <v>1</v>
      </c>
      <c r="J80" s="42" t="s">
        <v>81</v>
      </c>
      <c r="K80" s="130">
        <v>0.83</v>
      </c>
      <c r="L80" s="131">
        <v>14.78</v>
      </c>
      <c r="M80" s="132">
        <v>32.28</v>
      </c>
      <c r="N80" s="22" t="s">
        <v>14</v>
      </c>
      <c r="O80" s="133" t="s">
        <v>14</v>
      </c>
      <c r="P80" s="134" t="s">
        <v>14</v>
      </c>
      <c r="Q80" s="268">
        <v>25</v>
      </c>
      <c r="R80" s="269">
        <v>38</v>
      </c>
      <c r="S80" s="223">
        <f t="shared" si="66"/>
        <v>14.78</v>
      </c>
      <c r="T80" s="20">
        <f t="shared" si="67"/>
        <v>17.5</v>
      </c>
      <c r="U80" s="196" t="s">
        <v>94</v>
      </c>
      <c r="V80" s="224" t="s">
        <v>94</v>
      </c>
      <c r="W80" s="4" t="s">
        <v>105</v>
      </c>
      <c r="Y80" s="2" t="s">
        <v>108</v>
      </c>
      <c r="Z80" s="4">
        <f t="shared" si="72"/>
        <v>14.78</v>
      </c>
      <c r="AA80" s="4">
        <f t="shared" si="73"/>
        <v>32.28</v>
      </c>
      <c r="AB80" s="7"/>
    </row>
    <row r="81" spans="1:29" s="2" customFormat="1" ht="30" customHeight="1" x14ac:dyDescent="0.15">
      <c r="A81" s="341"/>
      <c r="B81" s="341"/>
      <c r="C81" s="344"/>
      <c r="D81" s="346"/>
      <c r="E81" s="53" t="s">
        <v>82</v>
      </c>
      <c r="F81" s="51"/>
      <c r="G81" s="51"/>
      <c r="H81" s="40">
        <v>6</v>
      </c>
      <c r="I81" s="47">
        <v>6</v>
      </c>
      <c r="J81" s="45" t="s">
        <v>32</v>
      </c>
      <c r="K81" s="14">
        <v>0.78</v>
      </c>
      <c r="L81" s="15">
        <v>12.48</v>
      </c>
      <c r="M81" s="16">
        <v>29.06</v>
      </c>
      <c r="N81" s="16" t="s">
        <v>14</v>
      </c>
      <c r="O81" s="17" t="s">
        <v>14</v>
      </c>
      <c r="P81" s="14" t="s">
        <v>14</v>
      </c>
      <c r="Q81" s="44">
        <v>9</v>
      </c>
      <c r="R81" s="49">
        <v>38</v>
      </c>
      <c r="S81" s="35">
        <f t="shared" si="66"/>
        <v>12.48</v>
      </c>
      <c r="T81" s="156">
        <f t="shared" si="67"/>
        <v>16.579999999999998</v>
      </c>
      <c r="U81" s="16" t="s">
        <v>94</v>
      </c>
      <c r="V81" s="18" t="s">
        <v>94</v>
      </c>
      <c r="W81" s="4"/>
      <c r="Y81" s="2" t="s">
        <v>108</v>
      </c>
      <c r="Z81" s="4">
        <f t="shared" ref="Z81:Z100" si="74">IF(L81&gt;=100,INT(L81/100)*-40,0)+L81</f>
        <v>12.48</v>
      </c>
      <c r="AA81" s="4">
        <f t="shared" ref="AA81:AA100" si="75">IF(M81&gt;=100,INT(M81/100)*-40,0)+M81</f>
        <v>29.06</v>
      </c>
      <c r="AB81" s="7"/>
    </row>
    <row r="82" spans="1:29" s="2" customFormat="1" ht="30" customHeight="1" x14ac:dyDescent="0.15">
      <c r="A82" s="179">
        <v>38</v>
      </c>
      <c r="B82" s="192" t="s">
        <v>54</v>
      </c>
      <c r="C82" s="184">
        <v>100</v>
      </c>
      <c r="D82" s="185" t="s">
        <v>17</v>
      </c>
      <c r="E82" s="59" t="s">
        <v>26</v>
      </c>
      <c r="F82" s="180">
        <v>127</v>
      </c>
      <c r="G82" s="180">
        <v>125</v>
      </c>
      <c r="H82" s="60">
        <v>1</v>
      </c>
      <c r="I82" s="61">
        <v>1</v>
      </c>
      <c r="J82" s="62" t="s">
        <v>32</v>
      </c>
      <c r="K82" s="63">
        <v>0.73</v>
      </c>
      <c r="L82" s="64">
        <v>18.64</v>
      </c>
      <c r="M82" s="65">
        <v>41.42</v>
      </c>
      <c r="N82" s="65">
        <v>102.24</v>
      </c>
      <c r="O82" s="66">
        <v>126.7</v>
      </c>
      <c r="P82" s="63" t="s">
        <v>14</v>
      </c>
      <c r="Q82" s="246">
        <v>6</v>
      </c>
      <c r="R82" s="248">
        <v>7</v>
      </c>
      <c r="S82" s="74">
        <f t="shared" si="66"/>
        <v>18.64</v>
      </c>
      <c r="T82" s="75">
        <f t="shared" si="67"/>
        <v>22.78</v>
      </c>
      <c r="U82" s="75">
        <f t="shared" ref="U82:U94" si="76">IF(OR(N82="",M82=""),"",AB82-AA82)</f>
        <v>20.819999999999993</v>
      </c>
      <c r="V82" s="215">
        <f t="shared" ref="V82:V94" si="77">IF(O82="","",IF(AND(M82&lt;&gt;"",N82&lt;&gt;""),AC82-AB82,IF(AND(N82="",M82&lt;&gt;""),AC82-AA82,AC82)))</f>
        <v>24.460000000000008</v>
      </c>
      <c r="W82" s="4" t="s">
        <v>105</v>
      </c>
      <c r="Y82" s="2" t="s">
        <v>108</v>
      </c>
      <c r="Z82" s="4">
        <f t="shared" si="74"/>
        <v>18.64</v>
      </c>
      <c r="AA82" s="4">
        <f t="shared" si="75"/>
        <v>41.42</v>
      </c>
      <c r="AB82" s="4">
        <f t="shared" ref="AB82:AB94" si="78">IF(N82&gt;=100,INT(N82/100)*-40,0)+N82</f>
        <v>62.239999999999995</v>
      </c>
      <c r="AC82" s="4">
        <f t="shared" ref="AC82:AC94" si="79">IF(O82&gt;=100,INT(O82/100)*-40,0)+O82</f>
        <v>86.7</v>
      </c>
    </row>
    <row r="83" spans="1:29" s="2" customFormat="1" ht="30" customHeight="1" x14ac:dyDescent="0.15">
      <c r="A83" s="190">
        <v>39</v>
      </c>
      <c r="B83" s="192" t="s">
        <v>46</v>
      </c>
      <c r="C83" s="183">
        <v>100</v>
      </c>
      <c r="D83" s="206" t="s">
        <v>17</v>
      </c>
      <c r="E83" s="59" t="s">
        <v>89</v>
      </c>
      <c r="F83" s="180">
        <v>107</v>
      </c>
      <c r="G83" s="180">
        <v>107</v>
      </c>
      <c r="H83" s="60"/>
      <c r="I83" s="61"/>
      <c r="J83" s="62" t="s">
        <v>32</v>
      </c>
      <c r="K83" s="63"/>
      <c r="L83" s="64"/>
      <c r="M83" s="65"/>
      <c r="N83" s="65"/>
      <c r="O83" s="66"/>
      <c r="P83" s="63" t="s">
        <v>14</v>
      </c>
      <c r="Q83" s="246"/>
      <c r="R83" s="248"/>
      <c r="S83" s="74" t="str">
        <f t="shared" si="66"/>
        <v/>
      </c>
      <c r="T83" s="75" t="str">
        <f t="shared" si="67"/>
        <v/>
      </c>
      <c r="U83" s="75" t="str">
        <f t="shared" si="76"/>
        <v/>
      </c>
      <c r="V83" s="215" t="str">
        <f t="shared" si="77"/>
        <v/>
      </c>
      <c r="W83" s="4"/>
      <c r="Y83" s="2" t="s">
        <v>108</v>
      </c>
      <c r="Z83" s="4">
        <f t="shared" si="74"/>
        <v>0</v>
      </c>
      <c r="AA83" s="4">
        <f t="shared" si="75"/>
        <v>0</v>
      </c>
      <c r="AB83" s="4">
        <f t="shared" si="78"/>
        <v>0</v>
      </c>
      <c r="AC83" s="4">
        <f t="shared" si="79"/>
        <v>0</v>
      </c>
    </row>
    <row r="84" spans="1:29" s="2" customFormat="1" ht="30" customHeight="1" x14ac:dyDescent="0.15">
      <c r="A84" s="190">
        <v>40</v>
      </c>
      <c r="B84" s="192" t="s">
        <v>55</v>
      </c>
      <c r="C84" s="183">
        <v>100</v>
      </c>
      <c r="D84" s="188" t="s">
        <v>22</v>
      </c>
      <c r="E84" s="59" t="s">
        <v>29</v>
      </c>
      <c r="F84" s="180">
        <v>113.49</v>
      </c>
      <c r="G84" s="180">
        <v>112.99</v>
      </c>
      <c r="H84" s="60">
        <v>1</v>
      </c>
      <c r="I84" s="61">
        <v>6</v>
      </c>
      <c r="J84" s="62" t="s">
        <v>32</v>
      </c>
      <c r="K84" s="63">
        <v>0.67</v>
      </c>
      <c r="L84" s="64"/>
      <c r="M84" s="65">
        <v>34.340000000000003</v>
      </c>
      <c r="N84" s="65"/>
      <c r="O84" s="66">
        <v>115.96</v>
      </c>
      <c r="P84" s="63" t="s">
        <v>14</v>
      </c>
      <c r="Q84" s="246">
        <v>3</v>
      </c>
      <c r="R84" s="248">
        <v>3</v>
      </c>
      <c r="S84" s="74" t="str">
        <f t="shared" si="66"/>
        <v/>
      </c>
      <c r="T84" s="75">
        <f t="shared" si="67"/>
        <v>34.340000000000003</v>
      </c>
      <c r="U84" s="75" t="str">
        <f t="shared" si="76"/>
        <v/>
      </c>
      <c r="V84" s="215">
        <f t="shared" si="77"/>
        <v>41.61999999999999</v>
      </c>
      <c r="W84" s="4" t="s">
        <v>105</v>
      </c>
      <c r="Y84" s="2" t="s">
        <v>108</v>
      </c>
      <c r="Z84" s="4">
        <f t="shared" si="74"/>
        <v>0</v>
      </c>
      <c r="AA84" s="4">
        <f t="shared" si="75"/>
        <v>34.340000000000003</v>
      </c>
      <c r="AB84" s="4">
        <f t="shared" si="78"/>
        <v>0</v>
      </c>
      <c r="AC84" s="4">
        <f t="shared" si="79"/>
        <v>75.959999999999994</v>
      </c>
    </row>
    <row r="85" spans="1:29" s="2" customFormat="1" ht="30" customHeight="1" x14ac:dyDescent="0.15">
      <c r="A85" s="84">
        <v>41</v>
      </c>
      <c r="B85" s="78" t="s">
        <v>57</v>
      </c>
      <c r="C85" s="79">
        <v>100</v>
      </c>
      <c r="D85" s="80" t="s">
        <v>22</v>
      </c>
      <c r="E85" s="59" t="s">
        <v>87</v>
      </c>
      <c r="F85" s="180">
        <v>107</v>
      </c>
      <c r="G85" s="180">
        <v>107</v>
      </c>
      <c r="H85" s="60"/>
      <c r="I85" s="61"/>
      <c r="J85" s="62" t="s">
        <v>32</v>
      </c>
      <c r="K85" s="63"/>
      <c r="L85" s="64"/>
      <c r="M85" s="65"/>
      <c r="N85" s="65"/>
      <c r="O85" s="66"/>
      <c r="P85" s="63" t="s">
        <v>14</v>
      </c>
      <c r="Q85" s="246"/>
      <c r="R85" s="248"/>
      <c r="S85" s="74" t="str">
        <f t="shared" si="66"/>
        <v/>
      </c>
      <c r="T85" s="75" t="str">
        <f t="shared" si="67"/>
        <v/>
      </c>
      <c r="U85" s="75" t="str">
        <f t="shared" si="76"/>
        <v/>
      </c>
      <c r="V85" s="215" t="str">
        <f t="shared" si="77"/>
        <v/>
      </c>
      <c r="W85" s="4"/>
      <c r="Y85" s="2" t="s">
        <v>108</v>
      </c>
      <c r="Z85" s="4">
        <f t="shared" si="74"/>
        <v>0</v>
      </c>
      <c r="AA85" s="4">
        <f t="shared" si="75"/>
        <v>0</v>
      </c>
      <c r="AB85" s="4">
        <f t="shared" si="78"/>
        <v>0</v>
      </c>
      <c r="AC85" s="4">
        <f t="shared" si="79"/>
        <v>0</v>
      </c>
    </row>
    <row r="86" spans="1:29" s="2" customFormat="1" ht="30" customHeight="1" x14ac:dyDescent="0.15">
      <c r="A86" s="84">
        <v>42</v>
      </c>
      <c r="B86" s="78" t="s">
        <v>58</v>
      </c>
      <c r="C86" s="79">
        <v>100</v>
      </c>
      <c r="D86" s="80" t="s">
        <v>21</v>
      </c>
      <c r="E86" s="59" t="s">
        <v>33</v>
      </c>
      <c r="F86" s="180">
        <v>118</v>
      </c>
      <c r="G86" s="180">
        <v>117.99</v>
      </c>
      <c r="H86" s="60"/>
      <c r="I86" s="61"/>
      <c r="J86" s="62" t="s">
        <v>32</v>
      </c>
      <c r="K86" s="63"/>
      <c r="L86" s="64"/>
      <c r="M86" s="65"/>
      <c r="N86" s="65"/>
      <c r="O86" s="66"/>
      <c r="P86" s="63" t="s">
        <v>14</v>
      </c>
      <c r="Q86" s="246"/>
      <c r="R86" s="248"/>
      <c r="S86" s="74" t="str">
        <f t="shared" si="66"/>
        <v/>
      </c>
      <c r="T86" s="75" t="str">
        <f t="shared" si="67"/>
        <v/>
      </c>
      <c r="U86" s="75" t="str">
        <f t="shared" si="76"/>
        <v/>
      </c>
      <c r="V86" s="215" t="str">
        <f t="shared" si="77"/>
        <v/>
      </c>
      <c r="W86" s="4"/>
      <c r="Y86" s="2" t="s">
        <v>108</v>
      </c>
      <c r="Z86" s="4">
        <f t="shared" si="74"/>
        <v>0</v>
      </c>
      <c r="AA86" s="4">
        <f t="shared" si="75"/>
        <v>0</v>
      </c>
      <c r="AB86" s="4">
        <f t="shared" si="78"/>
        <v>0</v>
      </c>
      <c r="AC86" s="4">
        <f t="shared" si="79"/>
        <v>0</v>
      </c>
    </row>
    <row r="87" spans="1:29" s="2" customFormat="1" ht="30" customHeight="1" x14ac:dyDescent="0.15">
      <c r="A87" s="337">
        <v>43</v>
      </c>
      <c r="B87" s="312" t="s">
        <v>54</v>
      </c>
      <c r="C87" s="319">
        <v>100</v>
      </c>
      <c r="D87" s="339" t="s">
        <v>21</v>
      </c>
      <c r="E87" s="59" t="s">
        <v>90</v>
      </c>
      <c r="F87" s="180">
        <v>137</v>
      </c>
      <c r="G87" s="180">
        <v>133</v>
      </c>
      <c r="H87" s="60">
        <v>1</v>
      </c>
      <c r="I87" s="61">
        <v>8</v>
      </c>
      <c r="J87" s="62" t="s">
        <v>32</v>
      </c>
      <c r="K87" s="63">
        <v>0.92</v>
      </c>
      <c r="L87" s="64">
        <v>21.94</v>
      </c>
      <c r="M87" s="65">
        <v>48.29</v>
      </c>
      <c r="N87" s="65">
        <v>113.88</v>
      </c>
      <c r="O87" s="66">
        <v>142.59</v>
      </c>
      <c r="P87" s="63" t="s">
        <v>14</v>
      </c>
      <c r="Q87" s="246">
        <v>7</v>
      </c>
      <c r="R87" s="248">
        <v>7</v>
      </c>
      <c r="S87" s="225">
        <f t="shared" si="66"/>
        <v>21.94</v>
      </c>
      <c r="T87" s="142">
        <f t="shared" si="67"/>
        <v>26.349999999999998</v>
      </c>
      <c r="U87" s="142">
        <f t="shared" si="76"/>
        <v>25.589999999999996</v>
      </c>
      <c r="V87" s="89">
        <f t="shared" si="77"/>
        <v>28.710000000000008</v>
      </c>
      <c r="W87" s="4" t="s">
        <v>105</v>
      </c>
      <c r="Y87" s="2" t="s">
        <v>108</v>
      </c>
      <c r="Z87" s="4">
        <f t="shared" si="74"/>
        <v>21.94</v>
      </c>
      <c r="AA87" s="4">
        <f t="shared" si="75"/>
        <v>48.29</v>
      </c>
      <c r="AB87" s="4">
        <f t="shared" si="78"/>
        <v>73.88</v>
      </c>
      <c r="AC87" s="4">
        <f t="shared" si="79"/>
        <v>102.59</v>
      </c>
    </row>
    <row r="88" spans="1:29" s="2" customFormat="1" ht="30" customHeight="1" x14ac:dyDescent="0.15">
      <c r="A88" s="338"/>
      <c r="B88" s="311"/>
      <c r="C88" s="314"/>
      <c r="D88" s="292"/>
      <c r="E88" s="69" t="s">
        <v>59</v>
      </c>
      <c r="F88" s="181">
        <v>130</v>
      </c>
      <c r="G88" s="181">
        <v>130</v>
      </c>
      <c r="H88" s="70">
        <v>1</v>
      </c>
      <c r="I88" s="71">
        <v>1</v>
      </c>
      <c r="J88" s="72" t="s">
        <v>32</v>
      </c>
      <c r="K88" s="73">
        <v>0.72</v>
      </c>
      <c r="L88" s="74">
        <v>19.91</v>
      </c>
      <c r="M88" s="75">
        <v>44.9</v>
      </c>
      <c r="N88" s="75">
        <v>110.4</v>
      </c>
      <c r="O88" s="76">
        <v>137.62</v>
      </c>
      <c r="P88" s="73" t="s">
        <v>14</v>
      </c>
      <c r="Q88" s="247">
        <v>6</v>
      </c>
      <c r="R88" s="249">
        <v>7</v>
      </c>
      <c r="S88" s="74">
        <f t="shared" si="66"/>
        <v>19.91</v>
      </c>
      <c r="T88" s="75">
        <f t="shared" si="67"/>
        <v>24.99</v>
      </c>
      <c r="U88" s="75">
        <f t="shared" si="76"/>
        <v>25.500000000000007</v>
      </c>
      <c r="V88" s="215">
        <f t="shared" si="77"/>
        <v>27.22</v>
      </c>
      <c r="W88" s="4" t="s">
        <v>105</v>
      </c>
      <c r="Y88" s="2" t="s">
        <v>108</v>
      </c>
      <c r="Z88" s="4">
        <f t="shared" si="74"/>
        <v>19.91</v>
      </c>
      <c r="AA88" s="4">
        <f t="shared" si="75"/>
        <v>44.9</v>
      </c>
      <c r="AB88" s="4">
        <f t="shared" si="78"/>
        <v>70.400000000000006</v>
      </c>
      <c r="AC88" s="4">
        <f t="shared" si="79"/>
        <v>97.62</v>
      </c>
    </row>
    <row r="89" spans="1:29" s="2" customFormat="1" ht="30" customHeight="1" x14ac:dyDescent="0.15">
      <c r="A89" s="310">
        <v>45</v>
      </c>
      <c r="B89" s="312" t="s">
        <v>45</v>
      </c>
      <c r="C89" s="313">
        <v>100</v>
      </c>
      <c r="D89" s="315" t="s">
        <v>15</v>
      </c>
      <c r="E89" s="59" t="s">
        <v>25</v>
      </c>
      <c r="F89" s="180">
        <v>130</v>
      </c>
      <c r="G89" s="180">
        <v>130</v>
      </c>
      <c r="H89" s="60"/>
      <c r="I89" s="61"/>
      <c r="J89" s="62" t="s">
        <v>32</v>
      </c>
      <c r="K89" s="63"/>
      <c r="L89" s="64"/>
      <c r="M89" s="65"/>
      <c r="N89" s="65"/>
      <c r="O89" s="66"/>
      <c r="P89" s="63" t="s">
        <v>20</v>
      </c>
      <c r="Q89" s="246"/>
      <c r="R89" s="248"/>
      <c r="S89" s="225" t="str">
        <f t="shared" si="66"/>
        <v/>
      </c>
      <c r="T89" s="142" t="str">
        <f t="shared" si="67"/>
        <v/>
      </c>
      <c r="U89" s="142" t="str">
        <f t="shared" si="76"/>
        <v/>
      </c>
      <c r="V89" s="89" t="str">
        <f t="shared" si="77"/>
        <v/>
      </c>
      <c r="W89" s="4"/>
      <c r="Y89" s="2" t="s">
        <v>108</v>
      </c>
      <c r="Z89" s="4">
        <f t="shared" si="74"/>
        <v>0</v>
      </c>
      <c r="AA89" s="4">
        <f t="shared" si="75"/>
        <v>0</v>
      </c>
      <c r="AB89" s="4">
        <f t="shared" si="78"/>
        <v>0</v>
      </c>
      <c r="AC89" s="4">
        <f t="shared" si="79"/>
        <v>0</v>
      </c>
    </row>
    <row r="90" spans="1:29" s="2" customFormat="1" ht="30" customHeight="1" x14ac:dyDescent="0.15">
      <c r="A90" s="311"/>
      <c r="B90" s="311"/>
      <c r="C90" s="314"/>
      <c r="D90" s="316"/>
      <c r="E90" s="69" t="s">
        <v>53</v>
      </c>
      <c r="F90" s="181">
        <v>105</v>
      </c>
      <c r="G90" s="181">
        <v>104.5</v>
      </c>
      <c r="H90" s="186"/>
      <c r="I90" s="187"/>
      <c r="J90" s="72" t="s">
        <v>32</v>
      </c>
      <c r="K90" s="73"/>
      <c r="L90" s="87"/>
      <c r="M90" s="75"/>
      <c r="N90" s="75"/>
      <c r="O90" s="88"/>
      <c r="P90" s="73" t="s">
        <v>14</v>
      </c>
      <c r="Q90" s="247"/>
      <c r="R90" s="249"/>
      <c r="S90" s="74" t="str">
        <f t="shared" si="66"/>
        <v/>
      </c>
      <c r="T90" s="75" t="str">
        <f t="shared" si="67"/>
        <v/>
      </c>
      <c r="U90" s="75" t="str">
        <f t="shared" si="76"/>
        <v/>
      </c>
      <c r="V90" s="215" t="str">
        <f t="shared" si="77"/>
        <v/>
      </c>
      <c r="W90" s="4"/>
      <c r="Y90" s="2" t="s">
        <v>108</v>
      </c>
      <c r="Z90" s="4">
        <f t="shared" si="74"/>
        <v>0</v>
      </c>
      <c r="AA90" s="4">
        <f t="shared" si="75"/>
        <v>0</v>
      </c>
      <c r="AB90" s="4">
        <f t="shared" si="78"/>
        <v>0</v>
      </c>
      <c r="AC90" s="4">
        <f t="shared" si="79"/>
        <v>0</v>
      </c>
    </row>
    <row r="91" spans="1:29" s="2" customFormat="1" ht="30" customHeight="1" x14ac:dyDescent="0.15">
      <c r="A91" s="310">
        <v>46</v>
      </c>
      <c r="B91" s="312" t="s">
        <v>57</v>
      </c>
      <c r="C91" s="313">
        <v>100</v>
      </c>
      <c r="D91" s="315" t="s">
        <v>15</v>
      </c>
      <c r="E91" s="59" t="s">
        <v>49</v>
      </c>
      <c r="F91" s="180">
        <v>59</v>
      </c>
      <c r="G91" s="180">
        <v>58</v>
      </c>
      <c r="H91" s="60"/>
      <c r="I91" s="61"/>
      <c r="J91" s="62" t="s">
        <v>32</v>
      </c>
      <c r="K91" s="63"/>
      <c r="L91" s="64"/>
      <c r="M91" s="65"/>
      <c r="N91" s="65"/>
      <c r="O91" s="66"/>
      <c r="P91" s="63" t="s">
        <v>20</v>
      </c>
      <c r="Q91" s="246"/>
      <c r="R91" s="248"/>
      <c r="S91" s="225" t="str">
        <f t="shared" si="66"/>
        <v/>
      </c>
      <c r="T91" s="142" t="str">
        <f t="shared" si="67"/>
        <v/>
      </c>
      <c r="U91" s="142" t="str">
        <f t="shared" si="76"/>
        <v/>
      </c>
      <c r="V91" s="89" t="str">
        <f t="shared" si="77"/>
        <v/>
      </c>
      <c r="W91" s="4"/>
      <c r="Y91" s="2" t="s">
        <v>108</v>
      </c>
      <c r="Z91" s="4">
        <f t="shared" si="74"/>
        <v>0</v>
      </c>
      <c r="AA91" s="4">
        <f t="shared" si="75"/>
        <v>0</v>
      </c>
      <c r="AB91" s="4">
        <f t="shared" si="78"/>
        <v>0</v>
      </c>
      <c r="AC91" s="4">
        <f t="shared" si="79"/>
        <v>0</v>
      </c>
    </row>
    <row r="92" spans="1:29" s="2" customFormat="1" ht="30" customHeight="1" x14ac:dyDescent="0.15">
      <c r="A92" s="311"/>
      <c r="B92" s="311"/>
      <c r="C92" s="314"/>
      <c r="D92" s="316"/>
      <c r="E92" s="69" t="s">
        <v>24</v>
      </c>
      <c r="F92" s="181">
        <v>55.5</v>
      </c>
      <c r="G92" s="181">
        <v>54.99</v>
      </c>
      <c r="H92" s="186"/>
      <c r="I92" s="187"/>
      <c r="J92" s="72" t="s">
        <v>32</v>
      </c>
      <c r="K92" s="73"/>
      <c r="L92" s="87"/>
      <c r="M92" s="75"/>
      <c r="N92" s="75"/>
      <c r="O92" s="88"/>
      <c r="P92" s="73" t="s">
        <v>14</v>
      </c>
      <c r="Q92" s="247"/>
      <c r="R92" s="249"/>
      <c r="S92" s="74" t="str">
        <f t="shared" si="66"/>
        <v/>
      </c>
      <c r="T92" s="75" t="str">
        <f t="shared" si="67"/>
        <v/>
      </c>
      <c r="U92" s="75" t="str">
        <f t="shared" si="76"/>
        <v/>
      </c>
      <c r="V92" s="215" t="str">
        <f t="shared" si="77"/>
        <v/>
      </c>
      <c r="W92" s="4"/>
      <c r="Y92" s="2" t="s">
        <v>108</v>
      </c>
      <c r="Z92" s="4">
        <f t="shared" si="74"/>
        <v>0</v>
      </c>
      <c r="AA92" s="4">
        <f t="shared" si="75"/>
        <v>0</v>
      </c>
      <c r="AB92" s="4">
        <f t="shared" si="78"/>
        <v>0</v>
      </c>
      <c r="AC92" s="4">
        <f t="shared" si="79"/>
        <v>0</v>
      </c>
    </row>
    <row r="93" spans="1:29" s="2" customFormat="1" ht="30" customHeight="1" x14ac:dyDescent="0.15">
      <c r="A93" s="310">
        <v>47</v>
      </c>
      <c r="B93" s="312" t="s">
        <v>58</v>
      </c>
      <c r="C93" s="313">
        <v>100</v>
      </c>
      <c r="D93" s="315" t="s">
        <v>23</v>
      </c>
      <c r="E93" s="175" t="s">
        <v>86</v>
      </c>
      <c r="F93" s="176">
        <v>59.5</v>
      </c>
      <c r="G93" s="207">
        <v>58.99</v>
      </c>
      <c r="H93" s="60"/>
      <c r="I93" s="61"/>
      <c r="J93" s="62" t="s">
        <v>32</v>
      </c>
      <c r="K93" s="63"/>
      <c r="L93" s="64"/>
      <c r="M93" s="65"/>
      <c r="N93" s="65"/>
      <c r="O93" s="66"/>
      <c r="P93" s="63" t="s">
        <v>14</v>
      </c>
      <c r="Q93" s="246"/>
      <c r="R93" s="248"/>
      <c r="S93" s="225" t="str">
        <f t="shared" si="66"/>
        <v/>
      </c>
      <c r="T93" s="142" t="str">
        <f t="shared" si="67"/>
        <v/>
      </c>
      <c r="U93" s="142" t="str">
        <f t="shared" si="76"/>
        <v/>
      </c>
      <c r="V93" s="89" t="str">
        <f t="shared" si="77"/>
        <v/>
      </c>
      <c r="W93" s="4"/>
      <c r="Y93" s="2" t="s">
        <v>108</v>
      </c>
      <c r="Z93" s="4">
        <f t="shared" si="74"/>
        <v>0</v>
      </c>
      <c r="AA93" s="4">
        <f t="shared" si="75"/>
        <v>0</v>
      </c>
      <c r="AB93" s="4">
        <f t="shared" si="78"/>
        <v>0</v>
      </c>
      <c r="AC93" s="4">
        <f t="shared" si="79"/>
        <v>0</v>
      </c>
    </row>
    <row r="94" spans="1:29" s="2" customFormat="1" ht="30" customHeight="1" x14ac:dyDescent="0.15">
      <c r="A94" s="311"/>
      <c r="B94" s="321"/>
      <c r="C94" s="314"/>
      <c r="D94" s="316"/>
      <c r="E94" s="69" t="s">
        <v>27</v>
      </c>
      <c r="F94" s="208">
        <v>59.9</v>
      </c>
      <c r="G94" s="177">
        <v>59.5</v>
      </c>
      <c r="H94" s="209"/>
      <c r="I94" s="210"/>
      <c r="J94" s="211" t="s">
        <v>32</v>
      </c>
      <c r="K94" s="174"/>
      <c r="L94" s="212"/>
      <c r="M94" s="213"/>
      <c r="N94" s="213"/>
      <c r="O94" s="214"/>
      <c r="P94" s="174" t="s">
        <v>14</v>
      </c>
      <c r="Q94" s="270"/>
      <c r="R94" s="253"/>
      <c r="S94" s="74" t="str">
        <f t="shared" si="66"/>
        <v/>
      </c>
      <c r="T94" s="75" t="str">
        <f t="shared" si="67"/>
        <v/>
      </c>
      <c r="U94" s="75" t="str">
        <f t="shared" si="76"/>
        <v/>
      </c>
      <c r="V94" s="215" t="str">
        <f t="shared" si="77"/>
        <v/>
      </c>
      <c r="W94" s="4"/>
      <c r="Y94" s="2" t="s">
        <v>108</v>
      </c>
      <c r="Z94" s="4">
        <f t="shared" si="74"/>
        <v>0</v>
      </c>
      <c r="AA94" s="4">
        <f t="shared" si="75"/>
        <v>0</v>
      </c>
      <c r="AB94" s="4">
        <f t="shared" si="78"/>
        <v>0</v>
      </c>
      <c r="AC94" s="4">
        <f t="shared" si="79"/>
        <v>0</v>
      </c>
    </row>
    <row r="95" spans="1:29" s="2" customFormat="1" ht="30" customHeight="1" x14ac:dyDescent="0.15">
      <c r="A95" s="310">
        <v>48</v>
      </c>
      <c r="B95" s="312" t="s">
        <v>45</v>
      </c>
      <c r="C95" s="313">
        <v>50</v>
      </c>
      <c r="D95" s="315" t="s">
        <v>22</v>
      </c>
      <c r="E95" s="59" t="s">
        <v>76</v>
      </c>
      <c r="F95" s="176">
        <v>35</v>
      </c>
      <c r="G95" s="207">
        <v>33</v>
      </c>
      <c r="H95" s="216"/>
      <c r="I95" s="61"/>
      <c r="J95" s="62" t="s">
        <v>32</v>
      </c>
      <c r="K95" s="63"/>
      <c r="L95" s="64"/>
      <c r="M95" s="65"/>
      <c r="N95" s="65" t="s">
        <v>14</v>
      </c>
      <c r="O95" s="217" t="s">
        <v>14</v>
      </c>
      <c r="P95" s="63" t="s">
        <v>14</v>
      </c>
      <c r="Q95" s="246"/>
      <c r="R95" s="248"/>
      <c r="S95" s="225" t="str">
        <f t="shared" si="66"/>
        <v/>
      </c>
      <c r="T95" s="142" t="str">
        <f t="shared" si="67"/>
        <v/>
      </c>
      <c r="U95" s="65" t="s">
        <v>94</v>
      </c>
      <c r="V95" s="89" t="s">
        <v>94</v>
      </c>
      <c r="W95" s="4"/>
      <c r="Y95" s="2" t="s">
        <v>108</v>
      </c>
      <c r="Z95" s="4">
        <f t="shared" si="74"/>
        <v>0</v>
      </c>
      <c r="AA95" s="4">
        <f t="shared" si="75"/>
        <v>0</v>
      </c>
      <c r="AB95" s="7"/>
    </row>
    <row r="96" spans="1:29" s="2" customFormat="1" ht="30" customHeight="1" x14ac:dyDescent="0.15">
      <c r="A96" s="311"/>
      <c r="B96" s="321"/>
      <c r="C96" s="314"/>
      <c r="D96" s="316"/>
      <c r="E96" s="91" t="s">
        <v>29</v>
      </c>
      <c r="F96" s="208">
        <v>32.78</v>
      </c>
      <c r="G96" s="182">
        <v>32</v>
      </c>
      <c r="H96" s="218"/>
      <c r="I96" s="219"/>
      <c r="J96" s="220" t="s">
        <v>32</v>
      </c>
      <c r="K96" s="101"/>
      <c r="L96" s="102"/>
      <c r="M96" s="85"/>
      <c r="N96" s="85" t="s">
        <v>14</v>
      </c>
      <c r="O96" s="103" t="s">
        <v>14</v>
      </c>
      <c r="P96" s="101" t="s">
        <v>14</v>
      </c>
      <c r="Q96" s="250"/>
      <c r="R96" s="251"/>
      <c r="S96" s="74" t="str">
        <f t="shared" ref="S96:S124" si="80">IF(L96="","",Z96)</f>
        <v/>
      </c>
      <c r="T96" s="75" t="str">
        <f t="shared" ref="T96:T125" si="81">IF(M96="","",AA96-Z96)</f>
        <v/>
      </c>
      <c r="U96" s="75" t="s">
        <v>94</v>
      </c>
      <c r="V96" s="77" t="s">
        <v>94</v>
      </c>
      <c r="W96" s="4"/>
      <c r="Y96" s="2" t="s">
        <v>108</v>
      </c>
      <c r="Z96" s="4">
        <f t="shared" si="74"/>
        <v>0</v>
      </c>
      <c r="AA96" s="4">
        <f t="shared" si="75"/>
        <v>0</v>
      </c>
      <c r="AB96" s="7"/>
    </row>
    <row r="97" spans="1:28" s="2" customFormat="1" ht="30" customHeight="1" x14ac:dyDescent="0.15">
      <c r="A97" s="310">
        <v>49</v>
      </c>
      <c r="B97" s="312" t="s">
        <v>75</v>
      </c>
      <c r="C97" s="313">
        <v>50</v>
      </c>
      <c r="D97" s="315" t="s">
        <v>22</v>
      </c>
      <c r="E97" s="59" t="s">
        <v>52</v>
      </c>
      <c r="F97" s="180">
        <v>31</v>
      </c>
      <c r="G97" s="180">
        <v>30</v>
      </c>
      <c r="H97" s="60"/>
      <c r="I97" s="61"/>
      <c r="J97" s="62" t="s">
        <v>32</v>
      </c>
      <c r="K97" s="63"/>
      <c r="L97" s="64"/>
      <c r="M97" s="65"/>
      <c r="N97" s="65" t="s">
        <v>14</v>
      </c>
      <c r="O97" s="66" t="s">
        <v>14</v>
      </c>
      <c r="P97" s="63" t="s">
        <v>14</v>
      </c>
      <c r="Q97" s="246"/>
      <c r="R97" s="248"/>
      <c r="S97" s="225" t="str">
        <f t="shared" si="80"/>
        <v/>
      </c>
      <c r="T97" s="142" t="str">
        <f t="shared" si="81"/>
        <v/>
      </c>
      <c r="U97" s="65" t="s">
        <v>94</v>
      </c>
      <c r="V97" s="89" t="s">
        <v>94</v>
      </c>
      <c r="W97" s="4"/>
      <c r="Y97" s="2" t="s">
        <v>108</v>
      </c>
      <c r="Z97" s="4">
        <f t="shared" si="74"/>
        <v>0</v>
      </c>
      <c r="AA97" s="4">
        <f t="shared" si="75"/>
        <v>0</v>
      </c>
      <c r="AB97" s="7"/>
    </row>
    <row r="98" spans="1:28" s="2" customFormat="1" ht="30" customHeight="1" x14ac:dyDescent="0.15">
      <c r="A98" s="311"/>
      <c r="B98" s="311"/>
      <c r="C98" s="314"/>
      <c r="D98" s="316"/>
      <c r="E98" s="69" t="s">
        <v>27</v>
      </c>
      <c r="F98" s="181">
        <v>29.9</v>
      </c>
      <c r="G98" s="181">
        <v>29.5</v>
      </c>
      <c r="H98" s="70"/>
      <c r="I98" s="71"/>
      <c r="J98" s="72" t="s">
        <v>32</v>
      </c>
      <c r="K98" s="73"/>
      <c r="L98" s="87"/>
      <c r="M98" s="75"/>
      <c r="N98" s="75" t="s">
        <v>14</v>
      </c>
      <c r="O98" s="90" t="s">
        <v>14</v>
      </c>
      <c r="P98" s="73" t="s">
        <v>14</v>
      </c>
      <c r="Q98" s="247"/>
      <c r="R98" s="249"/>
      <c r="S98" s="74" t="str">
        <f t="shared" si="80"/>
        <v/>
      </c>
      <c r="T98" s="75" t="str">
        <f t="shared" si="81"/>
        <v/>
      </c>
      <c r="U98" s="75" t="s">
        <v>94</v>
      </c>
      <c r="V98" s="77" t="s">
        <v>94</v>
      </c>
      <c r="W98" s="4"/>
      <c r="Y98" s="2" t="s">
        <v>108</v>
      </c>
      <c r="Z98" s="4">
        <f t="shared" si="74"/>
        <v>0</v>
      </c>
      <c r="AA98" s="4">
        <f t="shared" si="75"/>
        <v>0</v>
      </c>
      <c r="AB98" s="7"/>
    </row>
    <row r="99" spans="1:28" s="2" customFormat="1" ht="30" customHeight="1" x14ac:dyDescent="0.15">
      <c r="A99" s="310">
        <v>50</v>
      </c>
      <c r="B99" s="312" t="s">
        <v>70</v>
      </c>
      <c r="C99" s="313">
        <v>50</v>
      </c>
      <c r="D99" s="315" t="s">
        <v>22</v>
      </c>
      <c r="E99" s="59" t="s">
        <v>34</v>
      </c>
      <c r="F99" s="180">
        <v>31</v>
      </c>
      <c r="G99" s="180">
        <v>29.99</v>
      </c>
      <c r="H99" s="60"/>
      <c r="I99" s="61"/>
      <c r="J99" s="62" t="s">
        <v>32</v>
      </c>
      <c r="K99" s="63"/>
      <c r="L99" s="64"/>
      <c r="M99" s="65"/>
      <c r="N99" s="65" t="s">
        <v>14</v>
      </c>
      <c r="O99" s="66" t="s">
        <v>14</v>
      </c>
      <c r="P99" s="63" t="s">
        <v>14</v>
      </c>
      <c r="Q99" s="246"/>
      <c r="R99" s="248"/>
      <c r="S99" s="225" t="str">
        <f t="shared" si="80"/>
        <v/>
      </c>
      <c r="T99" s="142" t="str">
        <f t="shared" si="81"/>
        <v/>
      </c>
      <c r="U99" s="65" t="s">
        <v>94</v>
      </c>
      <c r="V99" s="89" t="s">
        <v>94</v>
      </c>
      <c r="W99" s="4"/>
      <c r="Y99" s="2" t="s">
        <v>108</v>
      </c>
      <c r="Z99" s="4">
        <f t="shared" si="74"/>
        <v>0</v>
      </c>
      <c r="AA99" s="4">
        <f t="shared" si="75"/>
        <v>0</v>
      </c>
      <c r="AB99" s="7"/>
    </row>
    <row r="100" spans="1:28" s="2" customFormat="1" ht="30" customHeight="1" x14ac:dyDescent="0.15">
      <c r="A100" s="311"/>
      <c r="B100" s="311"/>
      <c r="C100" s="314"/>
      <c r="D100" s="316"/>
      <c r="E100" s="69" t="s">
        <v>51</v>
      </c>
      <c r="F100" s="181">
        <v>28</v>
      </c>
      <c r="G100" s="181">
        <v>27.8</v>
      </c>
      <c r="H100" s="70"/>
      <c r="I100" s="71"/>
      <c r="J100" s="72" t="s">
        <v>32</v>
      </c>
      <c r="K100" s="73"/>
      <c r="L100" s="87"/>
      <c r="M100" s="75"/>
      <c r="N100" s="75" t="s">
        <v>14</v>
      </c>
      <c r="O100" s="90" t="s">
        <v>14</v>
      </c>
      <c r="P100" s="73" t="s">
        <v>14</v>
      </c>
      <c r="Q100" s="247"/>
      <c r="R100" s="249"/>
      <c r="S100" s="74" t="str">
        <f t="shared" si="80"/>
        <v/>
      </c>
      <c r="T100" s="75" t="str">
        <f t="shared" si="81"/>
        <v/>
      </c>
      <c r="U100" s="75" t="s">
        <v>94</v>
      </c>
      <c r="V100" s="77" t="s">
        <v>94</v>
      </c>
      <c r="W100" s="4"/>
      <c r="Y100" s="2" t="s">
        <v>108</v>
      </c>
      <c r="Z100" s="4">
        <f t="shared" si="74"/>
        <v>0</v>
      </c>
      <c r="AA100" s="4">
        <f t="shared" si="75"/>
        <v>0</v>
      </c>
      <c r="AB100" s="7"/>
    </row>
    <row r="101" spans="1:28" s="2" customFormat="1" ht="30" customHeight="1" x14ac:dyDescent="0.15">
      <c r="A101" s="84">
        <v>51</v>
      </c>
      <c r="B101" s="78" t="s">
        <v>67</v>
      </c>
      <c r="C101" s="79">
        <v>50</v>
      </c>
      <c r="D101" s="80" t="s">
        <v>22</v>
      </c>
      <c r="E101" s="231" t="s">
        <v>30</v>
      </c>
      <c r="F101" s="232">
        <v>29.9</v>
      </c>
      <c r="G101" s="232">
        <v>29.6</v>
      </c>
      <c r="H101" s="233">
        <v>1</v>
      </c>
      <c r="I101" s="234">
        <v>2</v>
      </c>
      <c r="J101" s="235" t="s">
        <v>32</v>
      </c>
      <c r="K101" s="236">
        <v>0.73</v>
      </c>
      <c r="L101" s="237">
        <v>14.95</v>
      </c>
      <c r="M101" s="82">
        <v>30.85</v>
      </c>
      <c r="N101" s="82" t="s">
        <v>14</v>
      </c>
      <c r="O101" s="238" t="s">
        <v>14</v>
      </c>
      <c r="P101" s="236" t="s">
        <v>14</v>
      </c>
      <c r="Q101" s="273">
        <v>5</v>
      </c>
      <c r="R101" s="274">
        <v>8</v>
      </c>
      <c r="S101" s="81">
        <f t="shared" si="80"/>
        <v>14.95</v>
      </c>
      <c r="T101" s="82">
        <f t="shared" si="81"/>
        <v>15.900000000000002</v>
      </c>
      <c r="U101" s="82" t="s">
        <v>94</v>
      </c>
      <c r="V101" s="83" t="s">
        <v>94</v>
      </c>
      <c r="W101" s="4" t="s">
        <v>105</v>
      </c>
      <c r="Y101" s="2" t="s">
        <v>108</v>
      </c>
      <c r="Z101" s="4">
        <f t="shared" ref="Z101" si="82">IF(L101&gt;=100,INT(L101/100)*-40,0)+L101</f>
        <v>14.95</v>
      </c>
      <c r="AA101" s="4">
        <f t="shared" ref="AA101" si="83">IF(M101&gt;=100,INT(M101/100)*-40,0)+M101</f>
        <v>30.85</v>
      </c>
      <c r="AB101" s="7"/>
    </row>
    <row r="102" spans="1:28" s="2" customFormat="1" ht="30" customHeight="1" x14ac:dyDescent="0.15">
      <c r="A102" s="239"/>
      <c r="B102" s="240"/>
      <c r="C102" s="241">
        <v>50</v>
      </c>
      <c r="D102" s="243" t="s">
        <v>99</v>
      </c>
      <c r="E102" s="242" t="s">
        <v>100</v>
      </c>
      <c r="F102" s="244"/>
      <c r="G102" s="244"/>
      <c r="H102" s="256"/>
      <c r="I102" s="257"/>
      <c r="J102" s="258"/>
      <c r="K102" s="245">
        <v>0.88</v>
      </c>
      <c r="L102" s="225">
        <v>14.17</v>
      </c>
      <c r="M102" s="142">
        <v>31.14</v>
      </c>
      <c r="N102" s="142"/>
      <c r="O102" s="259"/>
      <c r="P102" s="245"/>
      <c r="Q102" s="275">
        <v>8</v>
      </c>
      <c r="R102" s="252">
        <v>8</v>
      </c>
      <c r="S102" s="81">
        <f>IF(L102="","",Z102)</f>
        <v>14.17</v>
      </c>
      <c r="T102" s="82">
        <f>IF(M102="","",AA102-Z102)</f>
        <v>16.97</v>
      </c>
      <c r="U102" s="82" t="s">
        <v>94</v>
      </c>
      <c r="V102" s="83" t="s">
        <v>94</v>
      </c>
      <c r="W102" s="4"/>
      <c r="Z102" s="4">
        <f t="shared" ref="Z102" si="84">IF(L102&gt;=100,INT(L102/100)*-40,0)+L102</f>
        <v>14.17</v>
      </c>
      <c r="AA102" s="4">
        <f t="shared" ref="AA102" si="85">IF(M102&gt;=100,INT(M102/100)*-40,0)+M102</f>
        <v>31.14</v>
      </c>
      <c r="AB102" s="7"/>
    </row>
    <row r="103" spans="1:28" s="2" customFormat="1" ht="30" customHeight="1" x14ac:dyDescent="0.15">
      <c r="A103" s="310">
        <v>52</v>
      </c>
      <c r="B103" s="312" t="s">
        <v>54</v>
      </c>
      <c r="C103" s="313">
        <v>50</v>
      </c>
      <c r="D103" s="315" t="s">
        <v>17</v>
      </c>
      <c r="E103" s="59" t="s">
        <v>26</v>
      </c>
      <c r="F103" s="180">
        <v>38</v>
      </c>
      <c r="G103" s="180">
        <v>36</v>
      </c>
      <c r="H103" s="60"/>
      <c r="I103" s="61"/>
      <c r="J103" s="62" t="s">
        <v>32</v>
      </c>
      <c r="K103" s="63"/>
      <c r="L103" s="64"/>
      <c r="M103" s="65"/>
      <c r="N103" s="65" t="s">
        <v>14</v>
      </c>
      <c r="O103" s="66" t="s">
        <v>14</v>
      </c>
      <c r="P103" s="63" t="s">
        <v>14</v>
      </c>
      <c r="Q103" s="246"/>
      <c r="R103" s="248"/>
      <c r="S103" s="225" t="str">
        <f t="shared" si="80"/>
        <v/>
      </c>
      <c r="T103" s="142" t="str">
        <f t="shared" si="81"/>
        <v/>
      </c>
      <c r="U103" s="65" t="s">
        <v>94</v>
      </c>
      <c r="V103" s="89" t="s">
        <v>94</v>
      </c>
      <c r="W103" s="4"/>
      <c r="Y103" s="2" t="s">
        <v>108</v>
      </c>
      <c r="Z103" s="4">
        <f t="shared" ref="Z103:Z105" si="86">IF(L103&gt;=100,INT(L103/100)*-40,0)+L103</f>
        <v>0</v>
      </c>
      <c r="AA103" s="4">
        <f t="shared" ref="AA103:AA105" si="87">IF(M103&gt;=100,INT(M103/100)*-40,0)+M103</f>
        <v>0</v>
      </c>
      <c r="AB103" s="7"/>
    </row>
    <row r="104" spans="1:28" s="2" customFormat="1" ht="30" customHeight="1" x14ac:dyDescent="0.15">
      <c r="A104" s="311"/>
      <c r="B104" s="311"/>
      <c r="C104" s="314"/>
      <c r="D104" s="316"/>
      <c r="E104" s="69" t="s">
        <v>76</v>
      </c>
      <c r="F104" s="181">
        <v>38</v>
      </c>
      <c r="G104" s="181">
        <v>36</v>
      </c>
      <c r="H104" s="70"/>
      <c r="I104" s="71"/>
      <c r="J104" s="72" t="s">
        <v>32</v>
      </c>
      <c r="K104" s="73"/>
      <c r="L104" s="87"/>
      <c r="M104" s="75"/>
      <c r="N104" s="75" t="s">
        <v>14</v>
      </c>
      <c r="O104" s="90" t="s">
        <v>14</v>
      </c>
      <c r="P104" s="73" t="s">
        <v>14</v>
      </c>
      <c r="Q104" s="247"/>
      <c r="R104" s="249"/>
      <c r="S104" s="74" t="str">
        <f t="shared" si="80"/>
        <v/>
      </c>
      <c r="T104" s="75" t="str">
        <f t="shared" si="81"/>
        <v/>
      </c>
      <c r="U104" s="75" t="s">
        <v>94</v>
      </c>
      <c r="V104" s="77" t="s">
        <v>94</v>
      </c>
      <c r="W104" s="4"/>
      <c r="Y104" s="2" t="s">
        <v>108</v>
      </c>
      <c r="Z104" s="4">
        <f t="shared" si="86"/>
        <v>0</v>
      </c>
      <c r="AA104" s="4">
        <f t="shared" si="87"/>
        <v>0</v>
      </c>
      <c r="AB104" s="7"/>
    </row>
    <row r="105" spans="1:28" s="2" customFormat="1" ht="30" customHeight="1" x14ac:dyDescent="0.15">
      <c r="A105" s="191">
        <v>53</v>
      </c>
      <c r="B105" s="78" t="s">
        <v>75</v>
      </c>
      <c r="C105" s="184">
        <v>50</v>
      </c>
      <c r="D105" s="189" t="s">
        <v>17</v>
      </c>
      <c r="E105" s="59" t="s">
        <v>92</v>
      </c>
      <c r="F105" s="180">
        <v>31.5</v>
      </c>
      <c r="G105" s="180">
        <v>30.5</v>
      </c>
      <c r="H105" s="60"/>
      <c r="I105" s="61"/>
      <c r="J105" s="62" t="s">
        <v>32</v>
      </c>
      <c r="K105" s="63"/>
      <c r="L105" s="64"/>
      <c r="M105" s="65"/>
      <c r="N105" s="65" t="s">
        <v>14</v>
      </c>
      <c r="O105" s="66" t="s">
        <v>14</v>
      </c>
      <c r="P105" s="63" t="s">
        <v>14</v>
      </c>
      <c r="Q105" s="246"/>
      <c r="R105" s="248"/>
      <c r="S105" s="74" t="str">
        <f t="shared" si="80"/>
        <v/>
      </c>
      <c r="T105" s="75" t="str">
        <f t="shared" si="81"/>
        <v/>
      </c>
      <c r="U105" s="75" t="s">
        <v>94</v>
      </c>
      <c r="V105" s="77" t="s">
        <v>94</v>
      </c>
      <c r="W105" s="4"/>
      <c r="Y105" s="2" t="s">
        <v>108</v>
      </c>
      <c r="Z105" s="4">
        <f t="shared" si="86"/>
        <v>0</v>
      </c>
      <c r="AA105" s="4">
        <f t="shared" si="87"/>
        <v>0</v>
      </c>
      <c r="AB105" s="7"/>
    </row>
    <row r="106" spans="1:28" s="2" customFormat="1" ht="30" customHeight="1" x14ac:dyDescent="0.15">
      <c r="A106" s="310">
        <v>54</v>
      </c>
      <c r="B106" s="312" t="s">
        <v>70</v>
      </c>
      <c r="C106" s="313">
        <v>50</v>
      </c>
      <c r="D106" s="315" t="s">
        <v>17</v>
      </c>
      <c r="E106" s="59" t="s">
        <v>66</v>
      </c>
      <c r="F106" s="180">
        <v>37</v>
      </c>
      <c r="G106" s="180">
        <v>36</v>
      </c>
      <c r="H106" s="60"/>
      <c r="I106" s="61"/>
      <c r="J106" s="62" t="s">
        <v>32</v>
      </c>
      <c r="K106" s="63"/>
      <c r="L106" s="64"/>
      <c r="M106" s="65"/>
      <c r="N106" s="65" t="s">
        <v>14</v>
      </c>
      <c r="O106" s="66" t="s">
        <v>14</v>
      </c>
      <c r="P106" s="63" t="s">
        <v>14</v>
      </c>
      <c r="Q106" s="246"/>
      <c r="R106" s="248"/>
      <c r="S106" s="225" t="str">
        <f t="shared" si="80"/>
        <v/>
      </c>
      <c r="T106" s="142" t="str">
        <f t="shared" si="81"/>
        <v/>
      </c>
      <c r="U106" s="65" t="s">
        <v>94</v>
      </c>
      <c r="V106" s="89" t="s">
        <v>94</v>
      </c>
      <c r="W106" s="4"/>
      <c r="Y106" s="2" t="s">
        <v>108</v>
      </c>
      <c r="Z106" s="4">
        <f t="shared" ref="Z106:Z123" si="88">IF(L106&gt;=100,INT(L106/100)*-40,0)+L106</f>
        <v>0</v>
      </c>
      <c r="AA106" s="4">
        <f t="shared" ref="AA106:AA123" si="89">IF(M106&gt;=100,INT(M106/100)*-40,0)+M106</f>
        <v>0</v>
      </c>
      <c r="AB106" s="7"/>
    </row>
    <row r="107" spans="1:28" s="2" customFormat="1" ht="30" customHeight="1" x14ac:dyDescent="0.15">
      <c r="A107" s="311"/>
      <c r="B107" s="311"/>
      <c r="C107" s="314"/>
      <c r="D107" s="316"/>
      <c r="E107" s="69" t="s">
        <v>50</v>
      </c>
      <c r="F107" s="181">
        <v>35</v>
      </c>
      <c r="G107" s="181">
        <v>35</v>
      </c>
      <c r="H107" s="70"/>
      <c r="I107" s="71"/>
      <c r="J107" s="72" t="s">
        <v>32</v>
      </c>
      <c r="K107" s="73"/>
      <c r="L107" s="87"/>
      <c r="M107" s="75"/>
      <c r="N107" s="75" t="s">
        <v>14</v>
      </c>
      <c r="O107" s="90" t="s">
        <v>14</v>
      </c>
      <c r="P107" s="73" t="s">
        <v>14</v>
      </c>
      <c r="Q107" s="247"/>
      <c r="R107" s="249"/>
      <c r="S107" s="74" t="str">
        <f t="shared" si="80"/>
        <v/>
      </c>
      <c r="T107" s="75" t="str">
        <f t="shared" si="81"/>
        <v/>
      </c>
      <c r="U107" s="75" t="s">
        <v>94</v>
      </c>
      <c r="V107" s="77" t="s">
        <v>94</v>
      </c>
      <c r="W107" s="4"/>
      <c r="Y107" s="2" t="s">
        <v>108</v>
      </c>
      <c r="Z107" s="4">
        <f t="shared" si="88"/>
        <v>0</v>
      </c>
      <c r="AA107" s="4">
        <f t="shared" si="89"/>
        <v>0</v>
      </c>
      <c r="AB107" s="7"/>
    </row>
    <row r="108" spans="1:28" s="2" customFormat="1" ht="30" customHeight="1" x14ac:dyDescent="0.15">
      <c r="A108" s="310">
        <v>56</v>
      </c>
      <c r="B108" s="312" t="s">
        <v>45</v>
      </c>
      <c r="C108" s="313">
        <v>50</v>
      </c>
      <c r="D108" s="315" t="s">
        <v>21</v>
      </c>
      <c r="E108" s="59" t="s">
        <v>90</v>
      </c>
      <c r="F108" s="180">
        <v>44</v>
      </c>
      <c r="G108" s="180">
        <v>42</v>
      </c>
      <c r="H108" s="60"/>
      <c r="I108" s="61"/>
      <c r="J108" s="62" t="s">
        <v>32</v>
      </c>
      <c r="K108" s="63"/>
      <c r="L108" s="64"/>
      <c r="M108" s="65"/>
      <c r="N108" s="65" t="s">
        <v>14</v>
      </c>
      <c r="O108" s="66" t="s">
        <v>14</v>
      </c>
      <c r="P108" s="63" t="s">
        <v>14</v>
      </c>
      <c r="Q108" s="246"/>
      <c r="R108" s="248"/>
      <c r="S108" s="225" t="str">
        <f t="shared" si="80"/>
        <v/>
      </c>
      <c r="T108" s="142" t="str">
        <f t="shared" si="81"/>
        <v/>
      </c>
      <c r="U108" s="65" t="s">
        <v>94</v>
      </c>
      <c r="V108" s="89" t="s">
        <v>94</v>
      </c>
      <c r="W108" s="4"/>
      <c r="Y108" s="2" t="s">
        <v>108</v>
      </c>
      <c r="Z108" s="4">
        <f t="shared" si="88"/>
        <v>0</v>
      </c>
      <c r="AA108" s="4">
        <f t="shared" si="89"/>
        <v>0</v>
      </c>
      <c r="AB108" s="7"/>
    </row>
    <row r="109" spans="1:28" s="2" customFormat="1" ht="30" customHeight="1" x14ac:dyDescent="0.15">
      <c r="A109" s="311"/>
      <c r="B109" s="311"/>
      <c r="C109" s="314"/>
      <c r="D109" s="316"/>
      <c r="E109" s="69" t="s">
        <v>59</v>
      </c>
      <c r="F109" s="181">
        <v>40</v>
      </c>
      <c r="G109" s="181">
        <v>40</v>
      </c>
      <c r="H109" s="70"/>
      <c r="I109" s="71"/>
      <c r="J109" s="72" t="s">
        <v>32</v>
      </c>
      <c r="K109" s="73"/>
      <c r="L109" s="87"/>
      <c r="M109" s="75"/>
      <c r="N109" s="75" t="s">
        <v>14</v>
      </c>
      <c r="O109" s="90" t="s">
        <v>14</v>
      </c>
      <c r="P109" s="73" t="s">
        <v>14</v>
      </c>
      <c r="Q109" s="247"/>
      <c r="R109" s="249"/>
      <c r="S109" s="74" t="str">
        <f t="shared" si="80"/>
        <v/>
      </c>
      <c r="T109" s="75" t="str">
        <f t="shared" si="81"/>
        <v/>
      </c>
      <c r="U109" s="75" t="s">
        <v>94</v>
      </c>
      <c r="V109" s="77" t="s">
        <v>94</v>
      </c>
      <c r="W109" s="4"/>
      <c r="Y109" s="2" t="s">
        <v>108</v>
      </c>
      <c r="Z109" s="4">
        <f t="shared" si="88"/>
        <v>0</v>
      </c>
      <c r="AA109" s="4">
        <f t="shared" si="89"/>
        <v>0</v>
      </c>
      <c r="AB109" s="7"/>
    </row>
    <row r="110" spans="1:28" s="2" customFormat="1" ht="30" customHeight="1" x14ac:dyDescent="0.15">
      <c r="A110" s="310">
        <v>57</v>
      </c>
      <c r="B110" s="312" t="s">
        <v>58</v>
      </c>
      <c r="C110" s="313">
        <v>50</v>
      </c>
      <c r="D110" s="315" t="s">
        <v>21</v>
      </c>
      <c r="E110" s="175" t="s">
        <v>69</v>
      </c>
      <c r="F110" s="176">
        <v>38</v>
      </c>
      <c r="G110" s="176">
        <v>37.5</v>
      </c>
      <c r="H110" s="216"/>
      <c r="I110" s="61"/>
      <c r="J110" s="62" t="s">
        <v>32</v>
      </c>
      <c r="K110" s="63"/>
      <c r="L110" s="64"/>
      <c r="M110" s="65"/>
      <c r="N110" s="65" t="s">
        <v>14</v>
      </c>
      <c r="O110" s="66" t="s">
        <v>14</v>
      </c>
      <c r="P110" s="63" t="s">
        <v>14</v>
      </c>
      <c r="Q110" s="246"/>
      <c r="R110" s="248"/>
      <c r="S110" s="225" t="str">
        <f t="shared" si="80"/>
        <v/>
      </c>
      <c r="T110" s="142" t="str">
        <f t="shared" si="81"/>
        <v/>
      </c>
      <c r="U110" s="65" t="s">
        <v>94</v>
      </c>
      <c r="V110" s="89" t="s">
        <v>94</v>
      </c>
      <c r="W110" s="4"/>
      <c r="Y110" s="2" t="s">
        <v>108</v>
      </c>
      <c r="Z110" s="4">
        <f t="shared" si="88"/>
        <v>0</v>
      </c>
      <c r="AA110" s="4">
        <f t="shared" si="89"/>
        <v>0</v>
      </c>
      <c r="AB110" s="7"/>
    </row>
    <row r="111" spans="1:28" s="2" customFormat="1" ht="30" customHeight="1" x14ac:dyDescent="0.15">
      <c r="A111" s="311"/>
      <c r="B111" s="321"/>
      <c r="C111" s="314"/>
      <c r="D111" s="316"/>
      <c r="E111" s="69" t="s">
        <v>63</v>
      </c>
      <c r="F111" s="208">
        <v>35.1</v>
      </c>
      <c r="G111" s="208">
        <v>34.99</v>
      </c>
      <c r="H111" s="218"/>
      <c r="I111" s="219"/>
      <c r="J111" s="220" t="s">
        <v>32</v>
      </c>
      <c r="K111" s="101"/>
      <c r="L111" s="102"/>
      <c r="M111" s="85"/>
      <c r="N111" s="85" t="s">
        <v>14</v>
      </c>
      <c r="O111" s="103" t="s">
        <v>14</v>
      </c>
      <c r="P111" s="101" t="s">
        <v>14</v>
      </c>
      <c r="Q111" s="250"/>
      <c r="R111" s="251"/>
      <c r="S111" s="74" t="str">
        <f t="shared" si="80"/>
        <v/>
      </c>
      <c r="T111" s="75" t="str">
        <f t="shared" si="81"/>
        <v/>
      </c>
      <c r="U111" s="75" t="s">
        <v>94</v>
      </c>
      <c r="V111" s="77" t="s">
        <v>94</v>
      </c>
      <c r="W111" s="4"/>
      <c r="Y111" s="2" t="s">
        <v>108</v>
      </c>
      <c r="Z111" s="4">
        <f t="shared" si="88"/>
        <v>0</v>
      </c>
      <c r="AA111" s="4">
        <f t="shared" si="89"/>
        <v>0</v>
      </c>
      <c r="AB111" s="7"/>
    </row>
    <row r="112" spans="1:28" s="2" customFormat="1" ht="30" customHeight="1" x14ac:dyDescent="0.15">
      <c r="A112" s="310">
        <v>58</v>
      </c>
      <c r="B112" s="312" t="s">
        <v>64</v>
      </c>
      <c r="C112" s="313">
        <v>50</v>
      </c>
      <c r="D112" s="315" t="s">
        <v>21</v>
      </c>
      <c r="E112" s="59" t="s">
        <v>65</v>
      </c>
      <c r="F112" s="180">
        <v>40.33</v>
      </c>
      <c r="G112" s="180">
        <v>39.99</v>
      </c>
      <c r="H112" s="60"/>
      <c r="I112" s="61"/>
      <c r="J112" s="62" t="s">
        <v>32</v>
      </c>
      <c r="K112" s="63"/>
      <c r="L112" s="64"/>
      <c r="M112" s="65"/>
      <c r="N112" s="65" t="s">
        <v>14</v>
      </c>
      <c r="O112" s="66" t="s">
        <v>14</v>
      </c>
      <c r="P112" s="63" t="s">
        <v>14</v>
      </c>
      <c r="Q112" s="246"/>
      <c r="R112" s="248"/>
      <c r="S112" s="225" t="str">
        <f t="shared" si="80"/>
        <v/>
      </c>
      <c r="T112" s="142" t="str">
        <f t="shared" si="81"/>
        <v/>
      </c>
      <c r="U112" s="65" t="s">
        <v>94</v>
      </c>
      <c r="V112" s="89" t="s">
        <v>94</v>
      </c>
      <c r="W112" s="4"/>
      <c r="Y112" s="2" t="s">
        <v>108</v>
      </c>
      <c r="Z112" s="4">
        <f t="shared" si="88"/>
        <v>0</v>
      </c>
      <c r="AA112" s="4">
        <f t="shared" si="89"/>
        <v>0</v>
      </c>
      <c r="AB112" s="7"/>
    </row>
    <row r="113" spans="1:30" s="2" customFormat="1" ht="30" customHeight="1" x14ac:dyDescent="0.15">
      <c r="A113" s="311"/>
      <c r="B113" s="311"/>
      <c r="C113" s="314"/>
      <c r="D113" s="316"/>
      <c r="E113" s="69" t="s">
        <v>66</v>
      </c>
      <c r="F113" s="181">
        <v>40</v>
      </c>
      <c r="G113" s="181">
        <v>39</v>
      </c>
      <c r="H113" s="70"/>
      <c r="I113" s="71"/>
      <c r="J113" s="72" t="s">
        <v>32</v>
      </c>
      <c r="K113" s="73"/>
      <c r="L113" s="87"/>
      <c r="M113" s="75"/>
      <c r="N113" s="75" t="s">
        <v>14</v>
      </c>
      <c r="O113" s="90" t="s">
        <v>14</v>
      </c>
      <c r="P113" s="73" t="s">
        <v>14</v>
      </c>
      <c r="Q113" s="247"/>
      <c r="R113" s="249"/>
      <c r="S113" s="74" t="str">
        <f t="shared" si="80"/>
        <v/>
      </c>
      <c r="T113" s="75" t="str">
        <f t="shared" si="81"/>
        <v/>
      </c>
      <c r="U113" s="75" t="s">
        <v>94</v>
      </c>
      <c r="V113" s="77" t="s">
        <v>94</v>
      </c>
      <c r="W113" s="4"/>
      <c r="Y113" s="2" t="s">
        <v>108</v>
      </c>
      <c r="Z113" s="4">
        <f t="shared" si="88"/>
        <v>0</v>
      </c>
      <c r="AA113" s="4">
        <f t="shared" si="89"/>
        <v>0</v>
      </c>
      <c r="AB113" s="7"/>
    </row>
    <row r="114" spans="1:30" s="2" customFormat="1" ht="30" customHeight="1" x14ac:dyDescent="0.15">
      <c r="A114" s="310">
        <v>59</v>
      </c>
      <c r="B114" s="312" t="s">
        <v>67</v>
      </c>
      <c r="C114" s="313">
        <v>50</v>
      </c>
      <c r="D114" s="315" t="s">
        <v>21</v>
      </c>
      <c r="E114" s="59" t="s">
        <v>68</v>
      </c>
      <c r="F114" s="180">
        <v>40</v>
      </c>
      <c r="G114" s="180">
        <v>40</v>
      </c>
      <c r="H114" s="60"/>
      <c r="I114" s="61"/>
      <c r="J114" s="62" t="s">
        <v>32</v>
      </c>
      <c r="K114" s="63"/>
      <c r="L114" s="64"/>
      <c r="M114" s="65"/>
      <c r="N114" s="65" t="s">
        <v>14</v>
      </c>
      <c r="O114" s="66" t="s">
        <v>14</v>
      </c>
      <c r="P114" s="63" t="s">
        <v>14</v>
      </c>
      <c r="Q114" s="246"/>
      <c r="R114" s="248"/>
      <c r="S114" s="225" t="str">
        <f t="shared" si="80"/>
        <v/>
      </c>
      <c r="T114" s="142" t="str">
        <f t="shared" si="81"/>
        <v/>
      </c>
      <c r="U114" s="65" t="s">
        <v>94</v>
      </c>
      <c r="V114" s="89" t="s">
        <v>94</v>
      </c>
      <c r="W114" s="4"/>
      <c r="Y114" s="2" t="s">
        <v>108</v>
      </c>
      <c r="Z114" s="4">
        <f t="shared" si="88"/>
        <v>0</v>
      </c>
      <c r="AA114" s="4">
        <f t="shared" si="89"/>
        <v>0</v>
      </c>
      <c r="AB114" s="7"/>
    </row>
    <row r="115" spans="1:30" s="2" customFormat="1" ht="30" customHeight="1" x14ac:dyDescent="0.15">
      <c r="A115" s="311"/>
      <c r="B115" s="311"/>
      <c r="C115" s="314"/>
      <c r="D115" s="316"/>
      <c r="E115" s="69" t="s">
        <v>88</v>
      </c>
      <c r="F115" s="181">
        <v>39</v>
      </c>
      <c r="G115" s="181">
        <v>38</v>
      </c>
      <c r="H115" s="70"/>
      <c r="I115" s="71"/>
      <c r="J115" s="72" t="s">
        <v>32</v>
      </c>
      <c r="K115" s="73"/>
      <c r="L115" s="87"/>
      <c r="M115" s="75"/>
      <c r="N115" s="75" t="s">
        <v>14</v>
      </c>
      <c r="O115" s="90" t="s">
        <v>14</v>
      </c>
      <c r="P115" s="73" t="s">
        <v>14</v>
      </c>
      <c r="Q115" s="247"/>
      <c r="R115" s="249"/>
      <c r="S115" s="74" t="str">
        <f t="shared" si="80"/>
        <v/>
      </c>
      <c r="T115" s="75" t="str">
        <f t="shared" si="81"/>
        <v/>
      </c>
      <c r="U115" s="75" t="s">
        <v>94</v>
      </c>
      <c r="V115" s="77" t="s">
        <v>94</v>
      </c>
      <c r="W115" s="4"/>
      <c r="Y115" s="2" t="s">
        <v>108</v>
      </c>
      <c r="Z115" s="4">
        <f t="shared" si="88"/>
        <v>0</v>
      </c>
      <c r="AA115" s="4">
        <f t="shared" si="89"/>
        <v>0</v>
      </c>
      <c r="AB115" s="7"/>
    </row>
    <row r="116" spans="1:30" s="2" customFormat="1" ht="30" customHeight="1" x14ac:dyDescent="0.15">
      <c r="A116" s="310">
        <v>60</v>
      </c>
      <c r="B116" s="312" t="s">
        <v>54</v>
      </c>
      <c r="C116" s="313">
        <v>50</v>
      </c>
      <c r="D116" s="315" t="s">
        <v>23</v>
      </c>
      <c r="E116" s="59" t="s">
        <v>77</v>
      </c>
      <c r="F116" s="180">
        <v>37</v>
      </c>
      <c r="G116" s="180">
        <v>36.5</v>
      </c>
      <c r="H116" s="60"/>
      <c r="I116" s="61"/>
      <c r="J116" s="62" t="s">
        <v>32</v>
      </c>
      <c r="K116" s="63"/>
      <c r="L116" s="64"/>
      <c r="M116" s="65"/>
      <c r="N116" s="65" t="s">
        <v>14</v>
      </c>
      <c r="O116" s="66" t="s">
        <v>14</v>
      </c>
      <c r="P116" s="63" t="s">
        <v>14</v>
      </c>
      <c r="Q116" s="246"/>
      <c r="R116" s="248"/>
      <c r="S116" s="225" t="str">
        <f t="shared" si="80"/>
        <v/>
      </c>
      <c r="T116" s="142" t="str">
        <f t="shared" si="81"/>
        <v/>
      </c>
      <c r="U116" s="65" t="s">
        <v>94</v>
      </c>
      <c r="V116" s="89" t="s">
        <v>94</v>
      </c>
      <c r="W116" s="4"/>
      <c r="Y116" s="2" t="s">
        <v>108</v>
      </c>
      <c r="Z116" s="4">
        <f t="shared" si="88"/>
        <v>0</v>
      </c>
      <c r="AA116" s="4">
        <f t="shared" si="89"/>
        <v>0</v>
      </c>
      <c r="AB116" s="7"/>
    </row>
    <row r="117" spans="1:30" s="2" customFormat="1" ht="30" customHeight="1" x14ac:dyDescent="0.15">
      <c r="A117" s="311"/>
      <c r="B117" s="311"/>
      <c r="C117" s="314"/>
      <c r="D117" s="316"/>
      <c r="E117" s="69" t="s">
        <v>53</v>
      </c>
      <c r="F117" s="181">
        <v>29.5</v>
      </c>
      <c r="G117" s="181">
        <v>29</v>
      </c>
      <c r="H117" s="70"/>
      <c r="I117" s="71"/>
      <c r="J117" s="72" t="s">
        <v>32</v>
      </c>
      <c r="K117" s="73"/>
      <c r="L117" s="87"/>
      <c r="M117" s="75"/>
      <c r="N117" s="75" t="s">
        <v>14</v>
      </c>
      <c r="O117" s="90" t="s">
        <v>14</v>
      </c>
      <c r="P117" s="73" t="s">
        <v>14</v>
      </c>
      <c r="Q117" s="247"/>
      <c r="R117" s="249"/>
      <c r="S117" s="74" t="str">
        <f t="shared" si="80"/>
        <v/>
      </c>
      <c r="T117" s="75" t="str">
        <f t="shared" si="81"/>
        <v/>
      </c>
      <c r="U117" s="75" t="s">
        <v>94</v>
      </c>
      <c r="V117" s="77" t="s">
        <v>94</v>
      </c>
      <c r="W117" s="4"/>
      <c r="Y117" s="2" t="s">
        <v>108</v>
      </c>
      <c r="Z117" s="4">
        <f t="shared" si="88"/>
        <v>0</v>
      </c>
      <c r="AA117" s="4">
        <f t="shared" si="89"/>
        <v>0</v>
      </c>
      <c r="AB117" s="7"/>
    </row>
    <row r="118" spans="1:30" s="2" customFormat="1" ht="30" customHeight="1" x14ac:dyDescent="0.15">
      <c r="A118" s="310">
        <v>61</v>
      </c>
      <c r="B118" s="312" t="s">
        <v>75</v>
      </c>
      <c r="C118" s="313">
        <v>50</v>
      </c>
      <c r="D118" s="315" t="s">
        <v>23</v>
      </c>
      <c r="E118" s="59" t="s">
        <v>52</v>
      </c>
      <c r="F118" s="180">
        <v>27</v>
      </c>
      <c r="G118" s="180">
        <v>26.5</v>
      </c>
      <c r="H118" s="60"/>
      <c r="I118" s="61"/>
      <c r="J118" s="62" t="s">
        <v>32</v>
      </c>
      <c r="K118" s="63"/>
      <c r="L118" s="64"/>
      <c r="M118" s="65"/>
      <c r="N118" s="65" t="s">
        <v>14</v>
      </c>
      <c r="O118" s="66" t="s">
        <v>14</v>
      </c>
      <c r="P118" s="63" t="s">
        <v>14</v>
      </c>
      <c r="Q118" s="246"/>
      <c r="R118" s="248"/>
      <c r="S118" s="225" t="str">
        <f t="shared" si="80"/>
        <v/>
      </c>
      <c r="T118" s="142" t="str">
        <f t="shared" si="81"/>
        <v/>
      </c>
      <c r="U118" s="65" t="s">
        <v>94</v>
      </c>
      <c r="V118" s="89" t="s">
        <v>94</v>
      </c>
      <c r="W118" s="4"/>
      <c r="Y118" s="2" t="s">
        <v>108</v>
      </c>
      <c r="Z118" s="4">
        <f t="shared" si="88"/>
        <v>0</v>
      </c>
      <c r="AA118" s="4">
        <f t="shared" si="89"/>
        <v>0</v>
      </c>
      <c r="AB118" s="7"/>
    </row>
    <row r="119" spans="1:30" s="2" customFormat="1" ht="30" customHeight="1" x14ac:dyDescent="0.15">
      <c r="A119" s="311"/>
      <c r="B119" s="311"/>
      <c r="C119" s="314"/>
      <c r="D119" s="316"/>
      <c r="E119" s="69" t="s">
        <v>86</v>
      </c>
      <c r="F119" s="181">
        <v>26.5</v>
      </c>
      <c r="G119" s="181">
        <v>25.99</v>
      </c>
      <c r="H119" s="70"/>
      <c r="I119" s="71"/>
      <c r="J119" s="72" t="s">
        <v>32</v>
      </c>
      <c r="K119" s="73"/>
      <c r="L119" s="87"/>
      <c r="M119" s="75"/>
      <c r="N119" s="75" t="s">
        <v>14</v>
      </c>
      <c r="O119" s="90" t="s">
        <v>14</v>
      </c>
      <c r="P119" s="73" t="s">
        <v>14</v>
      </c>
      <c r="Q119" s="247"/>
      <c r="R119" s="249"/>
      <c r="S119" s="74" t="str">
        <f t="shared" si="80"/>
        <v/>
      </c>
      <c r="T119" s="75" t="str">
        <f t="shared" si="81"/>
        <v/>
      </c>
      <c r="U119" s="75" t="s">
        <v>94</v>
      </c>
      <c r="V119" s="77" t="s">
        <v>94</v>
      </c>
      <c r="W119" s="4"/>
      <c r="Y119" s="2" t="s">
        <v>108</v>
      </c>
      <c r="Z119" s="4">
        <f t="shared" si="88"/>
        <v>0</v>
      </c>
      <c r="AA119" s="4">
        <f t="shared" si="89"/>
        <v>0</v>
      </c>
      <c r="AB119" s="7"/>
    </row>
    <row r="120" spans="1:30" s="2" customFormat="1" ht="30" customHeight="1" x14ac:dyDescent="0.15">
      <c r="A120" s="310">
        <v>62</v>
      </c>
      <c r="B120" s="312" t="s">
        <v>70</v>
      </c>
      <c r="C120" s="313">
        <v>50</v>
      </c>
      <c r="D120" s="315" t="s">
        <v>23</v>
      </c>
      <c r="E120" s="59" t="s">
        <v>78</v>
      </c>
      <c r="F120" s="202">
        <v>29</v>
      </c>
      <c r="G120" s="202">
        <v>28</v>
      </c>
      <c r="H120" s="60"/>
      <c r="I120" s="61"/>
      <c r="J120" s="62" t="s">
        <v>32</v>
      </c>
      <c r="K120" s="63"/>
      <c r="L120" s="64"/>
      <c r="M120" s="65"/>
      <c r="N120" s="65" t="s">
        <v>14</v>
      </c>
      <c r="O120" s="66" t="s">
        <v>14</v>
      </c>
      <c r="P120" s="63" t="s">
        <v>14</v>
      </c>
      <c r="Q120" s="246"/>
      <c r="R120" s="248"/>
      <c r="S120" s="225" t="str">
        <f t="shared" si="80"/>
        <v/>
      </c>
      <c r="T120" s="142" t="str">
        <f t="shared" si="81"/>
        <v/>
      </c>
      <c r="U120" s="65" t="s">
        <v>94</v>
      </c>
      <c r="V120" s="89" t="s">
        <v>94</v>
      </c>
      <c r="W120" s="4"/>
      <c r="Y120" s="2" t="s">
        <v>108</v>
      </c>
      <c r="Z120" s="4">
        <f t="shared" si="88"/>
        <v>0</v>
      </c>
      <c r="AA120" s="4">
        <f t="shared" si="89"/>
        <v>0</v>
      </c>
      <c r="AB120" s="7"/>
    </row>
    <row r="121" spans="1:30" s="2" customFormat="1" ht="30" customHeight="1" x14ac:dyDescent="0.15">
      <c r="A121" s="311"/>
      <c r="B121" s="311"/>
      <c r="C121" s="314"/>
      <c r="D121" s="316"/>
      <c r="E121" s="69" t="s">
        <v>51</v>
      </c>
      <c r="F121" s="203">
        <v>26.3</v>
      </c>
      <c r="G121" s="203">
        <v>25.8</v>
      </c>
      <c r="H121" s="70"/>
      <c r="I121" s="71"/>
      <c r="J121" s="72" t="s">
        <v>32</v>
      </c>
      <c r="K121" s="73"/>
      <c r="L121" s="87"/>
      <c r="M121" s="75"/>
      <c r="N121" s="75" t="s">
        <v>14</v>
      </c>
      <c r="O121" s="90" t="s">
        <v>14</v>
      </c>
      <c r="P121" s="73" t="s">
        <v>14</v>
      </c>
      <c r="Q121" s="247"/>
      <c r="R121" s="249"/>
      <c r="S121" s="74" t="str">
        <f t="shared" si="80"/>
        <v/>
      </c>
      <c r="T121" s="75" t="str">
        <f t="shared" si="81"/>
        <v/>
      </c>
      <c r="U121" s="75" t="s">
        <v>94</v>
      </c>
      <c r="V121" s="77" t="s">
        <v>94</v>
      </c>
      <c r="W121" s="4"/>
      <c r="Y121" s="2" t="s">
        <v>108</v>
      </c>
      <c r="Z121" s="4">
        <f t="shared" si="88"/>
        <v>0</v>
      </c>
      <c r="AA121" s="4">
        <f t="shared" si="89"/>
        <v>0</v>
      </c>
      <c r="AB121" s="7"/>
    </row>
    <row r="122" spans="1:30" s="2" customFormat="1" ht="30" customHeight="1" x14ac:dyDescent="0.15">
      <c r="A122" s="310">
        <v>63</v>
      </c>
      <c r="B122" s="312" t="s">
        <v>67</v>
      </c>
      <c r="C122" s="313">
        <v>50</v>
      </c>
      <c r="D122" s="315" t="s">
        <v>23</v>
      </c>
      <c r="E122" s="59" t="s">
        <v>30</v>
      </c>
      <c r="F122" s="180">
        <v>28.5</v>
      </c>
      <c r="G122" s="180">
        <v>28.3</v>
      </c>
      <c r="H122" s="60"/>
      <c r="I122" s="61"/>
      <c r="J122" s="62" t="s">
        <v>32</v>
      </c>
      <c r="K122" s="63"/>
      <c r="L122" s="64"/>
      <c r="M122" s="65"/>
      <c r="N122" s="65" t="s">
        <v>14</v>
      </c>
      <c r="O122" s="66" t="s">
        <v>14</v>
      </c>
      <c r="P122" s="63" t="s">
        <v>14</v>
      </c>
      <c r="Q122" s="246"/>
      <c r="R122" s="248"/>
      <c r="S122" s="225" t="str">
        <f t="shared" si="80"/>
        <v/>
      </c>
      <c r="T122" s="142" t="str">
        <f t="shared" si="81"/>
        <v/>
      </c>
      <c r="U122" s="65" t="s">
        <v>94</v>
      </c>
      <c r="V122" s="89" t="s">
        <v>94</v>
      </c>
      <c r="W122" s="4"/>
      <c r="Y122" s="2" t="s">
        <v>108</v>
      </c>
      <c r="Z122" s="4">
        <f t="shared" si="88"/>
        <v>0</v>
      </c>
      <c r="AA122" s="4">
        <f t="shared" si="89"/>
        <v>0</v>
      </c>
      <c r="AB122" s="7"/>
    </row>
    <row r="123" spans="1:30" s="2" customFormat="1" ht="30" customHeight="1" x14ac:dyDescent="0.15">
      <c r="A123" s="317"/>
      <c r="B123" s="318"/>
      <c r="C123" s="319"/>
      <c r="D123" s="320"/>
      <c r="E123" s="221" t="s">
        <v>68</v>
      </c>
      <c r="F123" s="136">
        <v>31</v>
      </c>
      <c r="G123" s="136">
        <v>31</v>
      </c>
      <c r="H123" s="137"/>
      <c r="I123" s="138"/>
      <c r="J123" s="139" t="s">
        <v>32</v>
      </c>
      <c r="K123" s="178"/>
      <c r="L123" s="140"/>
      <c r="M123" s="141"/>
      <c r="N123" s="85" t="s">
        <v>14</v>
      </c>
      <c r="O123" s="103" t="s">
        <v>14</v>
      </c>
      <c r="P123" s="101" t="s">
        <v>14</v>
      </c>
      <c r="Q123" s="271"/>
      <c r="R123" s="272"/>
      <c r="S123" s="226" t="str">
        <f t="shared" si="80"/>
        <v/>
      </c>
      <c r="T123" s="205" t="str">
        <f t="shared" si="81"/>
        <v/>
      </c>
      <c r="U123" s="67" t="s">
        <v>94</v>
      </c>
      <c r="V123" s="68" t="s">
        <v>94</v>
      </c>
      <c r="W123" s="4"/>
      <c r="Y123" s="2" t="s">
        <v>108</v>
      </c>
      <c r="Z123" s="4">
        <f t="shared" si="88"/>
        <v>0</v>
      </c>
      <c r="AA123" s="4">
        <f t="shared" si="89"/>
        <v>0</v>
      </c>
      <c r="AB123" s="7"/>
    </row>
    <row r="124" spans="1:30" s="2" customFormat="1" ht="30" customHeight="1" x14ac:dyDescent="0.15">
      <c r="A124" s="317"/>
      <c r="B124" s="317"/>
      <c r="C124" s="314"/>
      <c r="D124" s="316"/>
      <c r="E124" s="69" t="s">
        <v>82</v>
      </c>
      <c r="F124" s="181"/>
      <c r="G124" s="181"/>
      <c r="H124" s="70"/>
      <c r="I124" s="71"/>
      <c r="J124" s="72" t="s">
        <v>32</v>
      </c>
      <c r="K124" s="73"/>
      <c r="L124" s="87"/>
      <c r="M124" s="75"/>
      <c r="N124" s="75" t="s">
        <v>14</v>
      </c>
      <c r="O124" s="90" t="s">
        <v>14</v>
      </c>
      <c r="P124" s="73" t="s">
        <v>14</v>
      </c>
      <c r="Q124" s="247"/>
      <c r="R124" s="249"/>
      <c r="S124" s="74" t="str">
        <f t="shared" si="80"/>
        <v/>
      </c>
      <c r="T124" s="75" t="str">
        <f t="shared" si="81"/>
        <v/>
      </c>
      <c r="U124" s="213" t="s">
        <v>94</v>
      </c>
      <c r="V124" s="215" t="s">
        <v>94</v>
      </c>
      <c r="W124" s="4"/>
      <c r="Y124" s="2" t="s">
        <v>108</v>
      </c>
      <c r="Z124" s="4">
        <f t="shared" ref="Z124:Z136" si="90">IF(L124&gt;=100,INT(L124/100)*-40,0)+L124</f>
        <v>0</v>
      </c>
      <c r="AA124" s="4">
        <f t="shared" ref="AA124:AA136" si="91">IF(M124&gt;=100,INT(M124/100)*-40,0)+M124</f>
        <v>0</v>
      </c>
      <c r="AB124" s="7"/>
    </row>
    <row r="125" spans="1:30" s="2" customFormat="1" ht="30" customHeight="1" x14ac:dyDescent="0.15">
      <c r="A125" s="299">
        <v>64</v>
      </c>
      <c r="B125" s="299" t="s">
        <v>44</v>
      </c>
      <c r="C125" s="301">
        <v>200</v>
      </c>
      <c r="D125" s="304" t="s">
        <v>16</v>
      </c>
      <c r="E125" s="91" t="s">
        <v>52</v>
      </c>
      <c r="F125" s="293">
        <v>145</v>
      </c>
      <c r="G125" s="293"/>
      <c r="H125" s="296">
        <v>4</v>
      </c>
      <c r="I125" s="278">
        <v>1</v>
      </c>
      <c r="J125" s="62" t="s">
        <v>32</v>
      </c>
      <c r="K125" s="63">
        <v>0.72</v>
      </c>
      <c r="L125" s="64">
        <v>12.33</v>
      </c>
      <c r="M125" s="65">
        <v>27.45</v>
      </c>
      <c r="N125" s="65" t="s">
        <v>14</v>
      </c>
      <c r="O125" s="66" t="s">
        <v>14</v>
      </c>
      <c r="P125" s="63">
        <f>IFERROR(S125+T125,"")</f>
        <v>27.45</v>
      </c>
      <c r="Q125" s="296">
        <v>7</v>
      </c>
      <c r="R125" s="278">
        <v>22</v>
      </c>
      <c r="S125" s="64">
        <f>IF(L125="","",L125)</f>
        <v>12.33</v>
      </c>
      <c r="T125" s="65">
        <f t="shared" si="81"/>
        <v>15.12</v>
      </c>
      <c r="U125" s="65" t="s">
        <v>93</v>
      </c>
      <c r="V125" s="89" t="s">
        <v>93</v>
      </c>
      <c r="W125" s="4"/>
      <c r="Y125" s="2" t="s">
        <v>108</v>
      </c>
      <c r="Z125" s="4">
        <f t="shared" si="90"/>
        <v>12.33</v>
      </c>
      <c r="AA125" s="4">
        <f t="shared" si="91"/>
        <v>27.45</v>
      </c>
      <c r="AC125" s="19"/>
    </row>
    <row r="126" spans="1:30" s="2" customFormat="1" ht="30" customHeight="1" x14ac:dyDescent="0.15">
      <c r="A126" s="285"/>
      <c r="B126" s="285"/>
      <c r="C126" s="301"/>
      <c r="D126" s="304"/>
      <c r="E126" s="92" t="s">
        <v>27</v>
      </c>
      <c r="F126" s="294"/>
      <c r="G126" s="294"/>
      <c r="H126" s="297"/>
      <c r="I126" s="279"/>
      <c r="J126" s="93" t="s">
        <v>37</v>
      </c>
      <c r="K126" s="94" t="s">
        <v>14</v>
      </c>
      <c r="L126" s="95">
        <v>39.69</v>
      </c>
      <c r="M126" s="67">
        <v>54.36</v>
      </c>
      <c r="N126" s="67" t="s">
        <v>14</v>
      </c>
      <c r="O126" s="96" t="s">
        <v>14</v>
      </c>
      <c r="P126" s="94">
        <f t="shared" ref="P126:P128" si="92">IFERROR(S126+T126,"")</f>
        <v>26.91</v>
      </c>
      <c r="Q126" s="297"/>
      <c r="R126" s="279"/>
      <c r="S126" s="95">
        <f>IF(L126="","",Z126-AA125)</f>
        <v>12.239999999999998</v>
      </c>
      <c r="T126" s="67">
        <f>IF(M126="","",IF(L126="",AA126-AA125,AA126-Z126))</f>
        <v>14.670000000000002</v>
      </c>
      <c r="U126" s="67" t="s">
        <v>93</v>
      </c>
      <c r="V126" s="68" t="s">
        <v>93</v>
      </c>
      <c r="W126" s="4"/>
      <c r="Y126" s="2" t="s">
        <v>108</v>
      </c>
      <c r="Z126" s="4">
        <f t="shared" si="90"/>
        <v>39.69</v>
      </c>
      <c r="AA126" s="4">
        <f t="shared" si="91"/>
        <v>54.36</v>
      </c>
      <c r="AC126" s="19"/>
    </row>
    <row r="127" spans="1:30" s="2" customFormat="1" ht="30" customHeight="1" x14ac:dyDescent="0.15">
      <c r="A127" s="285"/>
      <c r="B127" s="285"/>
      <c r="C127" s="301"/>
      <c r="D127" s="304"/>
      <c r="E127" s="97" t="s">
        <v>86</v>
      </c>
      <c r="F127" s="294"/>
      <c r="G127" s="294"/>
      <c r="H127" s="297"/>
      <c r="I127" s="279"/>
      <c r="J127" s="194" t="s">
        <v>36</v>
      </c>
      <c r="K127" s="94" t="s">
        <v>14</v>
      </c>
      <c r="L127" s="95">
        <v>106.3</v>
      </c>
      <c r="M127" s="67">
        <v>121</v>
      </c>
      <c r="N127" s="67" t="s">
        <v>14</v>
      </c>
      <c r="O127" s="96" t="s">
        <v>14</v>
      </c>
      <c r="P127" s="178">
        <f t="shared" si="92"/>
        <v>26.64</v>
      </c>
      <c r="Q127" s="297"/>
      <c r="R127" s="279"/>
      <c r="S127" s="102">
        <f t="shared" ref="S127:S128" si="93">IF(L127="","",Z127-AA126)</f>
        <v>11.939999999999998</v>
      </c>
      <c r="T127" s="85">
        <f t="shared" ref="T127:T128" si="94">IF(M127="","",IF(L127="",AA127-AA126,AA127-Z127))</f>
        <v>14.700000000000003</v>
      </c>
      <c r="U127" s="85" t="s">
        <v>93</v>
      </c>
      <c r="V127" s="86" t="s">
        <v>93</v>
      </c>
      <c r="W127" s="4"/>
      <c r="Y127" s="2" t="s">
        <v>108</v>
      </c>
      <c r="Z127" s="4">
        <f t="shared" si="90"/>
        <v>66.3</v>
      </c>
      <c r="AA127" s="4">
        <f t="shared" si="91"/>
        <v>81</v>
      </c>
      <c r="AC127" s="19"/>
    </row>
    <row r="128" spans="1:30" s="2" customFormat="1" ht="30" customHeight="1" x14ac:dyDescent="0.15">
      <c r="A128" s="286"/>
      <c r="B128" s="286"/>
      <c r="C128" s="302"/>
      <c r="D128" s="305"/>
      <c r="E128" s="69" t="s">
        <v>51</v>
      </c>
      <c r="F128" s="295"/>
      <c r="G128" s="295"/>
      <c r="H128" s="298"/>
      <c r="I128" s="280"/>
      <c r="J128" s="172" t="s">
        <v>35</v>
      </c>
      <c r="K128" s="73" t="s">
        <v>14</v>
      </c>
      <c r="L128" s="87">
        <v>132.33000000000001</v>
      </c>
      <c r="M128" s="75">
        <v>146.44</v>
      </c>
      <c r="N128" s="75" t="s">
        <v>14</v>
      </c>
      <c r="O128" s="90" t="s">
        <v>14</v>
      </c>
      <c r="P128" s="73">
        <f t="shared" si="92"/>
        <v>25.439999999999998</v>
      </c>
      <c r="Q128" s="298"/>
      <c r="R128" s="280"/>
      <c r="S128" s="87">
        <f t="shared" si="93"/>
        <v>11.330000000000013</v>
      </c>
      <c r="T128" s="75">
        <f t="shared" si="94"/>
        <v>14.109999999999985</v>
      </c>
      <c r="U128" s="75" t="s">
        <v>93</v>
      </c>
      <c r="V128" s="77" t="s">
        <v>93</v>
      </c>
      <c r="W128" s="4"/>
      <c r="Y128" s="2" t="s">
        <v>108</v>
      </c>
      <c r="Z128" s="4">
        <f t="shared" si="90"/>
        <v>92.330000000000013</v>
      </c>
      <c r="AA128" s="4">
        <f t="shared" si="91"/>
        <v>106.44</v>
      </c>
      <c r="AB128" s="21"/>
      <c r="AD128" s="1"/>
    </row>
    <row r="129" spans="1:33" s="2" customFormat="1" ht="30" customHeight="1" x14ac:dyDescent="0.15">
      <c r="A129" s="299">
        <v>65</v>
      </c>
      <c r="B129" s="284" t="s">
        <v>45</v>
      </c>
      <c r="C129" s="300">
        <v>200</v>
      </c>
      <c r="D129" s="303" t="s">
        <v>16</v>
      </c>
      <c r="E129" s="59" t="s">
        <v>53</v>
      </c>
      <c r="F129" s="306">
        <v>205</v>
      </c>
      <c r="G129" s="306"/>
      <c r="H129" s="307">
        <v>1</v>
      </c>
      <c r="I129" s="308">
        <v>2</v>
      </c>
      <c r="J129" s="62" t="s">
        <v>32</v>
      </c>
      <c r="K129" s="101">
        <v>0.66</v>
      </c>
      <c r="L129" s="102">
        <v>13.68</v>
      </c>
      <c r="M129" s="65">
        <v>29.39</v>
      </c>
      <c r="N129" s="85" t="s">
        <v>14</v>
      </c>
      <c r="O129" s="103" t="s">
        <v>14</v>
      </c>
      <c r="P129" s="63">
        <f>IFERROR(S129+T129,"")</f>
        <v>29.39</v>
      </c>
      <c r="Q129" s="296">
        <v>6</v>
      </c>
      <c r="R129" s="278">
        <v>7</v>
      </c>
      <c r="S129" s="64">
        <f>IF(L129="","",L129)</f>
        <v>13.68</v>
      </c>
      <c r="T129" s="65">
        <f>IF(M129="","",AA129-Z129)</f>
        <v>15.71</v>
      </c>
      <c r="U129" s="65" t="s">
        <v>93</v>
      </c>
      <c r="V129" s="89" t="s">
        <v>93</v>
      </c>
      <c r="W129" s="4"/>
      <c r="Y129" s="2" t="s">
        <v>108</v>
      </c>
      <c r="Z129" s="4">
        <f t="shared" si="90"/>
        <v>13.68</v>
      </c>
      <c r="AA129" s="4">
        <f t="shared" si="91"/>
        <v>29.39</v>
      </c>
      <c r="AB129" s="7"/>
      <c r="AD129" s="1"/>
    </row>
    <row r="130" spans="1:33" s="2" customFormat="1" ht="30" customHeight="1" x14ac:dyDescent="0.15">
      <c r="A130" s="285"/>
      <c r="B130" s="285"/>
      <c r="C130" s="301"/>
      <c r="D130" s="304"/>
      <c r="E130" s="92" t="s">
        <v>29</v>
      </c>
      <c r="F130" s="294"/>
      <c r="G130" s="294"/>
      <c r="H130" s="297"/>
      <c r="I130" s="279"/>
      <c r="J130" s="93" t="s">
        <v>37</v>
      </c>
      <c r="K130" s="94" t="s">
        <v>14</v>
      </c>
      <c r="L130" s="95">
        <v>43.15</v>
      </c>
      <c r="M130" s="67">
        <v>59.64</v>
      </c>
      <c r="N130" s="67" t="s">
        <v>14</v>
      </c>
      <c r="O130" s="96" t="s">
        <v>14</v>
      </c>
      <c r="P130" s="94">
        <f t="shared" ref="P130:P131" si="95">IFERROR(S130+T130,"")</f>
        <v>30.25</v>
      </c>
      <c r="Q130" s="297"/>
      <c r="R130" s="279"/>
      <c r="S130" s="95">
        <f>IF(L130="","",Z130-AA129)</f>
        <v>13.759999999999998</v>
      </c>
      <c r="T130" s="67">
        <f>IF(M130="","",IF(L130="",AA130-AA129,AA130-Z130))</f>
        <v>16.490000000000002</v>
      </c>
      <c r="U130" s="67" t="s">
        <v>93</v>
      </c>
      <c r="V130" s="68" t="s">
        <v>93</v>
      </c>
      <c r="W130" s="4"/>
      <c r="Y130" s="2" t="s">
        <v>108</v>
      </c>
      <c r="Z130" s="4">
        <f t="shared" si="90"/>
        <v>43.15</v>
      </c>
      <c r="AA130" s="4">
        <f t="shared" si="91"/>
        <v>59.64</v>
      </c>
      <c r="AB130" s="21"/>
      <c r="AC130" s="1"/>
    </row>
    <row r="131" spans="1:33" s="2" customFormat="1" ht="30" customHeight="1" x14ac:dyDescent="0.15">
      <c r="A131" s="285"/>
      <c r="B131" s="285"/>
      <c r="C131" s="301"/>
      <c r="D131" s="304"/>
      <c r="E131" s="97" t="s">
        <v>91</v>
      </c>
      <c r="F131" s="294"/>
      <c r="G131" s="294"/>
      <c r="H131" s="297"/>
      <c r="I131" s="279"/>
      <c r="J131" s="194" t="s">
        <v>36</v>
      </c>
      <c r="K131" s="94" t="s">
        <v>14</v>
      </c>
      <c r="L131" s="95">
        <v>113.58</v>
      </c>
      <c r="M131" s="67">
        <v>130.32</v>
      </c>
      <c r="N131" s="67" t="s">
        <v>14</v>
      </c>
      <c r="O131" s="96" t="s">
        <v>14</v>
      </c>
      <c r="P131" s="178">
        <f t="shared" si="95"/>
        <v>30.679999999999993</v>
      </c>
      <c r="Q131" s="297"/>
      <c r="R131" s="279"/>
      <c r="S131" s="102">
        <f t="shared" ref="S131:S132" si="96">IF(L131="","",Z131-AA130)</f>
        <v>13.939999999999998</v>
      </c>
      <c r="T131" s="85">
        <f t="shared" ref="T131:T132" si="97">IF(M131="","",IF(L131="",AA131-AA130,AA131-Z131))</f>
        <v>16.739999999999995</v>
      </c>
      <c r="U131" s="85" t="s">
        <v>93</v>
      </c>
      <c r="V131" s="86" t="s">
        <v>93</v>
      </c>
      <c r="W131" s="4"/>
      <c r="Y131" s="2" t="s">
        <v>108</v>
      </c>
      <c r="Z131" s="4">
        <f t="shared" si="90"/>
        <v>73.58</v>
      </c>
      <c r="AA131" s="4">
        <f t="shared" si="91"/>
        <v>90.32</v>
      </c>
      <c r="AB131" s="21"/>
      <c r="AC131" s="19"/>
    </row>
    <row r="132" spans="1:33" s="2" customFormat="1" ht="30" customHeight="1" x14ac:dyDescent="0.15">
      <c r="A132" s="286"/>
      <c r="B132" s="286"/>
      <c r="C132" s="302"/>
      <c r="D132" s="305"/>
      <c r="E132" s="69" t="s">
        <v>59</v>
      </c>
      <c r="F132" s="295"/>
      <c r="G132" s="295"/>
      <c r="H132" s="298"/>
      <c r="I132" s="309"/>
      <c r="J132" s="172" t="s">
        <v>35</v>
      </c>
      <c r="K132" s="73" t="s">
        <v>14</v>
      </c>
      <c r="L132" s="87">
        <v>146</v>
      </c>
      <c r="M132" s="75">
        <v>203.73</v>
      </c>
      <c r="N132" s="75" t="s">
        <v>14</v>
      </c>
      <c r="O132" s="90" t="s">
        <v>14</v>
      </c>
      <c r="P132" s="73">
        <f>IFERROR(S132+T132,"")</f>
        <v>33.409999999999997</v>
      </c>
      <c r="Q132" s="298"/>
      <c r="R132" s="280"/>
      <c r="S132" s="87">
        <f t="shared" si="96"/>
        <v>15.680000000000007</v>
      </c>
      <c r="T132" s="75">
        <f t="shared" si="97"/>
        <v>17.72999999999999</v>
      </c>
      <c r="U132" s="75" t="s">
        <v>93</v>
      </c>
      <c r="V132" s="77" t="s">
        <v>93</v>
      </c>
      <c r="W132" s="4"/>
      <c r="Y132" s="2" t="s">
        <v>108</v>
      </c>
      <c r="Z132" s="4">
        <f t="shared" si="90"/>
        <v>106</v>
      </c>
      <c r="AA132" s="4">
        <f t="shared" si="91"/>
        <v>123.72999999999999</v>
      </c>
      <c r="AB132" s="21"/>
      <c r="AC132" s="19"/>
    </row>
    <row r="133" spans="1:33" s="2" customFormat="1" ht="30" customHeight="1" x14ac:dyDescent="0.15">
      <c r="A133" s="281">
        <v>66</v>
      </c>
      <c r="B133" s="284" t="s">
        <v>46</v>
      </c>
      <c r="C133" s="287">
        <v>400</v>
      </c>
      <c r="D133" s="290" t="s">
        <v>16</v>
      </c>
      <c r="E133" s="59" t="s">
        <v>24</v>
      </c>
      <c r="F133" s="293">
        <v>347</v>
      </c>
      <c r="G133" s="293"/>
      <c r="H133" s="296">
        <v>3</v>
      </c>
      <c r="I133" s="278">
        <v>5</v>
      </c>
      <c r="J133" s="62" t="s">
        <v>32</v>
      </c>
      <c r="K133" s="63">
        <v>0.71</v>
      </c>
      <c r="L133" s="64">
        <v>11.87</v>
      </c>
      <c r="M133" s="65">
        <v>26.66</v>
      </c>
      <c r="N133" s="65">
        <v>39.99</v>
      </c>
      <c r="O133" s="66">
        <v>55.32</v>
      </c>
      <c r="P133" s="173">
        <f>IFERROR(S133+T133+U133+V133,"")</f>
        <v>55.32</v>
      </c>
      <c r="Q133" s="296">
        <v>8</v>
      </c>
      <c r="R133" s="278">
        <v>22</v>
      </c>
      <c r="S133" s="64">
        <f t="shared" ref="S133" si="98">IF(L133="","",Z133)</f>
        <v>11.87</v>
      </c>
      <c r="T133" s="65">
        <f>IF(M133="","",AA133-Z133)</f>
        <v>14.790000000000001</v>
      </c>
      <c r="U133" s="65">
        <f t="shared" ref="U133" si="99">IF(OR(N133="",M133=""),"",AB133-AA133)</f>
        <v>13.330000000000002</v>
      </c>
      <c r="V133" s="89">
        <f>IF(O133="","",IF(AND(M133&lt;&gt;"",N133&lt;&gt;""),AC133-AB133,IF(AND(N133="",M133&lt;&gt;""),AC133-AA133,AC133)))</f>
        <v>15.329999999999998</v>
      </c>
      <c r="W133" s="4"/>
      <c r="Y133" s="2" t="s">
        <v>108</v>
      </c>
      <c r="Z133" s="4">
        <f t="shared" si="90"/>
        <v>11.87</v>
      </c>
      <c r="AA133" s="4">
        <f t="shared" si="91"/>
        <v>26.66</v>
      </c>
      <c r="AB133" s="4">
        <f t="shared" ref="AB133:AB136" si="100">IF(N133&gt;=100,INT(N133/100)*-40,0)+N133</f>
        <v>39.99</v>
      </c>
      <c r="AC133" s="4">
        <f t="shared" ref="AC133:AC136" si="101">IF(O133&gt;=100,INT(O133/100)*-40,0)+O133</f>
        <v>55.32</v>
      </c>
    </row>
    <row r="134" spans="1:33" s="2" customFormat="1" ht="30" customHeight="1" x14ac:dyDescent="0.15">
      <c r="A134" s="282"/>
      <c r="B134" s="285"/>
      <c r="C134" s="288"/>
      <c r="D134" s="291"/>
      <c r="E134" s="92" t="s">
        <v>47</v>
      </c>
      <c r="F134" s="294"/>
      <c r="G134" s="294"/>
      <c r="H134" s="297"/>
      <c r="I134" s="279"/>
      <c r="J134" s="93" t="s">
        <v>37</v>
      </c>
      <c r="K134" s="94" t="s">
        <v>14</v>
      </c>
      <c r="L134" s="95">
        <v>107.34</v>
      </c>
      <c r="M134" s="67">
        <v>122.63</v>
      </c>
      <c r="N134" s="67">
        <v>137.53</v>
      </c>
      <c r="O134" s="96">
        <v>155.43</v>
      </c>
      <c r="P134" s="94">
        <f t="shared" ref="P134" si="102">IFERROR(S134+T134+U134+V134+40,"")</f>
        <v>100.11000000000001</v>
      </c>
      <c r="Q134" s="297"/>
      <c r="R134" s="279"/>
      <c r="S134" s="95">
        <f>IF(L134="","",Z134-AC133)</f>
        <v>12.020000000000003</v>
      </c>
      <c r="T134" s="67">
        <f>IF(M134="","",IF(L134="",AA134-AC133,AA134-Z134))</f>
        <v>15.289999999999992</v>
      </c>
      <c r="U134" s="67">
        <f>IF(OR(N134="",M134=""),"",AB134-AA134)</f>
        <v>14.900000000000006</v>
      </c>
      <c r="V134" s="68">
        <f>IF(O134="","",IF(AND(N134&lt;&gt;"",M134&lt;&gt;""),AC134-AB134,IF(AND(N134="",M134&lt;&gt;""),AC134-AA134,IF(M134="",AC134-AC133,AC134))))</f>
        <v>17.900000000000006</v>
      </c>
      <c r="W134" s="4"/>
      <c r="Y134" s="2" t="s">
        <v>108</v>
      </c>
      <c r="Z134" s="4">
        <f t="shared" si="90"/>
        <v>67.34</v>
      </c>
      <c r="AA134" s="4">
        <f t="shared" si="91"/>
        <v>82.63</v>
      </c>
      <c r="AB134" s="4">
        <f t="shared" si="100"/>
        <v>97.53</v>
      </c>
      <c r="AC134" s="4">
        <f t="shared" si="101"/>
        <v>115.43</v>
      </c>
    </row>
    <row r="135" spans="1:33" s="2" customFormat="1" ht="30" customHeight="1" x14ac:dyDescent="0.15">
      <c r="A135" s="282"/>
      <c r="B135" s="285"/>
      <c r="C135" s="288"/>
      <c r="D135" s="291"/>
      <c r="E135" s="92" t="s">
        <v>101</v>
      </c>
      <c r="F135" s="294"/>
      <c r="G135" s="294"/>
      <c r="H135" s="297"/>
      <c r="I135" s="279"/>
      <c r="J135" s="194" t="s">
        <v>36</v>
      </c>
      <c r="K135" s="94" t="s">
        <v>14</v>
      </c>
      <c r="L135" s="95">
        <v>207.27</v>
      </c>
      <c r="M135" s="67">
        <v>222.76</v>
      </c>
      <c r="N135" s="67">
        <v>236.83</v>
      </c>
      <c r="O135" s="96">
        <v>253.16</v>
      </c>
      <c r="P135" s="178">
        <f>IFERROR(S135+T135+U135+V135,"")</f>
        <v>57.72999999999999</v>
      </c>
      <c r="Q135" s="297"/>
      <c r="R135" s="279"/>
      <c r="S135" s="102">
        <f t="shared" ref="S135:S136" si="103">IF(L135="","",Z135-AC134)</f>
        <v>11.840000000000003</v>
      </c>
      <c r="T135" s="85">
        <f t="shared" ref="T135:T136" si="104">IF(M135="","",IF(L135="",AA135-AC134,AA135-Z135))</f>
        <v>15.489999999999981</v>
      </c>
      <c r="U135" s="85">
        <f>IF(OR(N135="",M135=""),"",AB135-AA135)</f>
        <v>14.070000000000022</v>
      </c>
      <c r="V135" s="86">
        <f t="shared" ref="V135:V136" si="105">IF(O135="","",IF(AND(N135&lt;&gt;"",M135&lt;&gt;""),AC135-AB135,IF(AND(N135="",M135&lt;&gt;""),AC135-AA135,IF(M135="",AC135-AC134,AC135))))</f>
        <v>16.329999999999984</v>
      </c>
      <c r="W135" s="4"/>
      <c r="Y135" s="2" t="s">
        <v>108</v>
      </c>
      <c r="Z135" s="4">
        <f t="shared" si="90"/>
        <v>127.27000000000001</v>
      </c>
      <c r="AA135" s="4">
        <f t="shared" si="91"/>
        <v>142.76</v>
      </c>
      <c r="AB135" s="4">
        <f t="shared" si="100"/>
        <v>156.83000000000001</v>
      </c>
      <c r="AC135" s="4">
        <f t="shared" si="101"/>
        <v>173.16</v>
      </c>
    </row>
    <row r="136" spans="1:33" s="2" customFormat="1" ht="30" customHeight="1" x14ac:dyDescent="0.15">
      <c r="A136" s="283"/>
      <c r="B136" s="286"/>
      <c r="C136" s="289"/>
      <c r="D136" s="292"/>
      <c r="E136" s="69" t="s">
        <v>49</v>
      </c>
      <c r="F136" s="295"/>
      <c r="G136" s="295"/>
      <c r="H136" s="298"/>
      <c r="I136" s="280"/>
      <c r="J136" s="172" t="s">
        <v>35</v>
      </c>
      <c r="K136" s="73" t="s">
        <v>14</v>
      </c>
      <c r="L136" s="87">
        <v>305.2</v>
      </c>
      <c r="M136" s="75">
        <v>320.58999999999997</v>
      </c>
      <c r="N136" s="75">
        <v>334.75</v>
      </c>
      <c r="O136" s="90">
        <v>350.65</v>
      </c>
      <c r="P136" s="73">
        <f>IFERROR(S136+T136+U136+V136,"")</f>
        <v>57.489999999999981</v>
      </c>
      <c r="Q136" s="298"/>
      <c r="R136" s="280"/>
      <c r="S136" s="87">
        <f t="shared" si="103"/>
        <v>12.039999999999992</v>
      </c>
      <c r="T136" s="75">
        <f t="shared" si="104"/>
        <v>15.389999999999986</v>
      </c>
      <c r="U136" s="75">
        <f>IF(OR(N136="",M136=""),"",AB136-AA136)</f>
        <v>14.160000000000025</v>
      </c>
      <c r="V136" s="77">
        <f t="shared" si="105"/>
        <v>15.899999999999977</v>
      </c>
      <c r="W136" s="4"/>
      <c r="Y136" s="2" t="s">
        <v>108</v>
      </c>
      <c r="Z136" s="4">
        <f t="shared" si="90"/>
        <v>185.2</v>
      </c>
      <c r="AA136" s="4">
        <f t="shared" si="91"/>
        <v>200.58999999999997</v>
      </c>
      <c r="AB136" s="4">
        <f t="shared" si="100"/>
        <v>214.75</v>
      </c>
      <c r="AC136" s="4">
        <f t="shared" si="101"/>
        <v>230.64999999999998</v>
      </c>
      <c r="AD136" s="1"/>
    </row>
    <row r="137" spans="1:33" s="2" customFormat="1" ht="30" customHeight="1" x14ac:dyDescent="0.15">
      <c r="C137" s="28"/>
      <c r="D137" s="28"/>
      <c r="E137" s="31"/>
      <c r="F137" s="41"/>
      <c r="G137" s="41"/>
      <c r="H137" s="42"/>
      <c r="I137" s="42"/>
      <c r="J137" s="42"/>
      <c r="K137" s="4"/>
      <c r="L137" s="4"/>
      <c r="M137" s="4"/>
      <c r="N137" s="4"/>
      <c r="O137" s="4"/>
      <c r="P137" s="4"/>
      <c r="S137" s="4"/>
      <c r="T137" s="4"/>
      <c r="U137" s="4"/>
      <c r="V137" s="4"/>
      <c r="W137" s="2">
        <f>COUNTA(W15:W136)</f>
        <v>48</v>
      </c>
      <c r="X137" s="2">
        <f>COUNTIF(W3:W136,"○")</f>
        <v>5</v>
      </c>
      <c r="Y137" s="276">
        <f>X137/W137</f>
        <v>0.10416666666666667</v>
      </c>
      <c r="Z137" s="19"/>
      <c r="AB137" s="7"/>
      <c r="AC137" s="1"/>
    </row>
    <row r="138" spans="1:33" s="2" customFormat="1" ht="30" customHeight="1" x14ac:dyDescent="0.15">
      <c r="A138" s="6"/>
      <c r="B138" s="6"/>
      <c r="C138" s="30"/>
      <c r="D138" s="28"/>
      <c r="E138" s="31"/>
      <c r="F138" s="26"/>
      <c r="G138" s="26"/>
      <c r="H138" s="6"/>
      <c r="I138" s="4"/>
      <c r="J138" s="4"/>
      <c r="K138" s="4"/>
      <c r="L138" s="4"/>
      <c r="M138" s="4"/>
      <c r="N138" s="4"/>
      <c r="O138" s="4"/>
      <c r="P138" s="4"/>
      <c r="Q138" s="6"/>
      <c r="S138" s="4"/>
      <c r="T138" s="4"/>
      <c r="U138" s="4"/>
      <c r="V138" s="8"/>
      <c r="Z138" s="19"/>
      <c r="AB138" s="7"/>
    </row>
    <row r="139" spans="1:33" ht="30" customHeight="1" x14ac:dyDescent="0.15">
      <c r="D139" s="27"/>
      <c r="AC139" s="2"/>
      <c r="AE139" s="1"/>
      <c r="AF139" s="1"/>
      <c r="AG139" s="1"/>
    </row>
    <row r="140" spans="1:33" ht="30" customHeight="1" x14ac:dyDescent="0.15">
      <c r="D140" s="27"/>
      <c r="AC140" s="2"/>
      <c r="AE140" s="1"/>
      <c r="AF140" s="1"/>
      <c r="AG140" s="1"/>
    </row>
    <row r="141" spans="1:33" ht="30" customHeight="1" x14ac:dyDescent="0.15">
      <c r="D141" s="27"/>
      <c r="AC141" s="2"/>
      <c r="AE141" s="1"/>
      <c r="AF141" s="1"/>
      <c r="AG141" s="1"/>
    </row>
    <row r="142" spans="1:33" ht="30" customHeight="1" x14ac:dyDescent="0.15">
      <c r="D142" s="27"/>
      <c r="AC142" s="2"/>
      <c r="AE142" s="1"/>
      <c r="AF142" s="1"/>
      <c r="AG142" s="1"/>
    </row>
    <row r="143" spans="1:33" ht="30" customHeight="1" x14ac:dyDescent="0.15">
      <c r="AC143" s="2"/>
      <c r="AE143" s="1"/>
      <c r="AF143" s="1"/>
      <c r="AG143" s="1"/>
    </row>
    <row r="144" spans="1:33" ht="30" customHeight="1" x14ac:dyDescent="0.15">
      <c r="AC144" s="2"/>
      <c r="AE144" s="1"/>
      <c r="AF144" s="1"/>
      <c r="AG144" s="1"/>
    </row>
    <row r="145" spans="29:33" ht="30" customHeight="1" x14ac:dyDescent="0.15">
      <c r="AC145" s="2"/>
      <c r="AE145" s="1"/>
      <c r="AF145" s="1"/>
      <c r="AG145" s="1"/>
    </row>
    <row r="146" spans="29:33" ht="30" customHeight="1" x14ac:dyDescent="0.15">
      <c r="AC146" s="2"/>
      <c r="AE146" s="1"/>
      <c r="AF146" s="1"/>
      <c r="AG146" s="1"/>
    </row>
    <row r="147" spans="29:33" ht="30" customHeight="1" x14ac:dyDescent="0.15">
      <c r="AC147" s="2"/>
      <c r="AE147" s="1"/>
      <c r="AF147" s="1"/>
      <c r="AG147" s="1"/>
    </row>
    <row r="148" spans="29:33" ht="30" customHeight="1" x14ac:dyDescent="0.15">
      <c r="AC148" s="2"/>
      <c r="AE148" s="1"/>
      <c r="AF148" s="1"/>
      <c r="AG148" s="1"/>
    </row>
    <row r="149" spans="29:33" ht="30" customHeight="1" x14ac:dyDescent="0.15">
      <c r="AC149" s="2"/>
      <c r="AE149" s="1"/>
      <c r="AF149" s="1"/>
      <c r="AG149" s="1"/>
    </row>
    <row r="150" spans="29:33" ht="30" customHeight="1" x14ac:dyDescent="0.15">
      <c r="AC150" s="2"/>
      <c r="AE150" s="1"/>
      <c r="AF150" s="1"/>
      <c r="AG150" s="1"/>
    </row>
    <row r="151" spans="29:33" ht="30" customHeight="1" x14ac:dyDescent="0.15">
      <c r="AC151" s="2"/>
      <c r="AE151" s="1"/>
      <c r="AF151" s="1"/>
      <c r="AG151" s="1"/>
    </row>
    <row r="152" spans="29:33" ht="30" customHeight="1" x14ac:dyDescent="0.15">
      <c r="AC152" s="2"/>
      <c r="AE152" s="1"/>
      <c r="AF152" s="1"/>
      <c r="AG152" s="1"/>
    </row>
    <row r="153" spans="29:33" ht="30" customHeight="1" x14ac:dyDescent="0.15">
      <c r="AC153" s="2"/>
      <c r="AE153" s="1"/>
      <c r="AF153" s="1"/>
      <c r="AG153" s="1"/>
    </row>
    <row r="154" spans="29:33" ht="30" customHeight="1" x14ac:dyDescent="0.15">
      <c r="AC154" s="2"/>
      <c r="AE154" s="1"/>
      <c r="AF154" s="1"/>
      <c r="AG154" s="1"/>
    </row>
    <row r="155" spans="29:33" ht="30" customHeight="1" x14ac:dyDescent="0.15">
      <c r="AC155" s="1"/>
      <c r="AD155" s="1"/>
      <c r="AE155" s="1"/>
      <c r="AF155" s="1"/>
      <c r="AG155" s="1"/>
    </row>
    <row r="156" spans="29:33" ht="30" customHeight="1" x14ac:dyDescent="0.15">
      <c r="AC156" s="1"/>
      <c r="AD156" s="1"/>
      <c r="AE156" s="1"/>
      <c r="AF156" s="1"/>
      <c r="AG156" s="1"/>
    </row>
    <row r="157" spans="29:33" ht="30" customHeight="1" x14ac:dyDescent="0.15">
      <c r="AC157" s="1"/>
      <c r="AD157" s="1"/>
      <c r="AE157" s="1"/>
      <c r="AF157" s="1"/>
      <c r="AG157" s="1"/>
    </row>
    <row r="158" spans="29:33" ht="30" customHeight="1" x14ac:dyDescent="0.15">
      <c r="AC158" s="1"/>
      <c r="AD158" s="1"/>
      <c r="AE158" s="1"/>
      <c r="AF158" s="1"/>
      <c r="AG158" s="1"/>
    </row>
    <row r="159" spans="29:33" ht="30" customHeight="1" x14ac:dyDescent="0.15">
      <c r="AC159" s="1"/>
      <c r="AD159" s="1"/>
      <c r="AE159" s="1"/>
      <c r="AF159" s="1"/>
      <c r="AG159" s="1"/>
    </row>
    <row r="160" spans="29:33" ht="30" customHeight="1" x14ac:dyDescent="0.15">
      <c r="AC160" s="1"/>
      <c r="AD160" s="1"/>
      <c r="AE160" s="1"/>
      <c r="AF160" s="1"/>
      <c r="AG160" s="1"/>
    </row>
    <row r="161" spans="29:33" ht="30" customHeight="1" x14ac:dyDescent="0.15">
      <c r="AC161" s="1"/>
      <c r="AD161" s="1"/>
      <c r="AE161" s="1"/>
      <c r="AF161" s="1"/>
      <c r="AG161" s="1"/>
    </row>
    <row r="162" spans="29:33" ht="30" customHeight="1" x14ac:dyDescent="0.15">
      <c r="AC162" s="1"/>
      <c r="AD162" s="1"/>
    </row>
    <row r="163" spans="29:33" ht="30" customHeight="1" x14ac:dyDescent="0.15">
      <c r="AC163" s="1"/>
      <c r="AD163" s="1"/>
    </row>
    <row r="164" spans="29:33" ht="30" customHeight="1" x14ac:dyDescent="0.15">
      <c r="AC164" s="1"/>
      <c r="AD164" s="1"/>
    </row>
    <row r="165" spans="29:33" ht="30" customHeight="1" x14ac:dyDescent="0.15">
      <c r="AC165" s="1"/>
      <c r="AD165" s="1"/>
    </row>
    <row r="166" spans="29:33" ht="30" customHeight="1" x14ac:dyDescent="0.15">
      <c r="AC166" s="1"/>
      <c r="AD166" s="1"/>
    </row>
    <row r="167" spans="29:33" ht="30" customHeight="1" x14ac:dyDescent="0.15">
      <c r="AC167" s="1"/>
      <c r="AD167" s="1"/>
    </row>
    <row r="168" spans="29:33" ht="30" customHeight="1" x14ac:dyDescent="0.15">
      <c r="AC168" s="1"/>
      <c r="AD168" s="1"/>
    </row>
    <row r="169" spans="29:33" ht="30" customHeight="1" x14ac:dyDescent="0.15">
      <c r="AC169" s="1"/>
      <c r="AD169" s="1"/>
    </row>
    <row r="170" spans="29:33" ht="30" customHeight="1" x14ac:dyDescent="0.15">
      <c r="AC170" s="1"/>
      <c r="AD170" s="1"/>
    </row>
    <row r="171" spans="29:33" ht="30" customHeight="1" x14ac:dyDescent="0.15"/>
    <row r="172" spans="29:33" ht="30" customHeight="1" x14ac:dyDescent="0.15"/>
    <row r="173" spans="29:33" ht="30" customHeight="1" x14ac:dyDescent="0.15"/>
    <row r="174" spans="29:33" ht="30" customHeight="1" x14ac:dyDescent="0.15"/>
    <row r="175" spans="29:33" ht="30" customHeight="1" x14ac:dyDescent="0.15"/>
    <row r="176" spans="29:33" ht="30" customHeight="1" x14ac:dyDescent="0.15"/>
    <row r="177" ht="30" customHeight="1" x14ac:dyDescent="0.15"/>
    <row r="178" ht="30" customHeight="1" x14ac:dyDescent="0.15"/>
    <row r="179" ht="30" customHeight="1" x14ac:dyDescent="0.15"/>
    <row r="180" ht="30" customHeight="1" x14ac:dyDescent="0.15"/>
    <row r="181" ht="30" customHeight="1" x14ac:dyDescent="0.15"/>
    <row r="182" ht="30" customHeight="1" x14ac:dyDescent="0.15"/>
    <row r="183" ht="30" customHeight="1" x14ac:dyDescent="0.15"/>
    <row r="184" ht="30" customHeight="1" x14ac:dyDescent="0.15"/>
    <row r="185" ht="30" customHeight="1" x14ac:dyDescent="0.15"/>
    <row r="186" ht="30" customHeight="1" x14ac:dyDescent="0.15"/>
    <row r="187" ht="30" customHeight="1" x14ac:dyDescent="0.15"/>
    <row r="188" ht="30" customHeight="1" x14ac:dyDescent="0.15"/>
    <row r="189" ht="30" customHeight="1" x14ac:dyDescent="0.15"/>
    <row r="190" ht="30" customHeight="1" x14ac:dyDescent="0.15"/>
    <row r="191" ht="30" customHeight="1" x14ac:dyDescent="0.15"/>
    <row r="192" ht="30" customHeight="1" x14ac:dyDescent="0.15"/>
    <row r="193" spans="28:28" ht="30" customHeight="1" x14ac:dyDescent="0.15"/>
    <row r="194" spans="28:28" ht="30" customHeight="1" x14ac:dyDescent="0.15"/>
    <row r="195" spans="28:28" ht="30" customHeight="1" x14ac:dyDescent="0.15"/>
    <row r="196" spans="28:28" ht="30" customHeight="1" x14ac:dyDescent="0.15"/>
    <row r="197" spans="28:28" ht="30" customHeight="1" x14ac:dyDescent="0.15"/>
    <row r="198" spans="28:28" ht="30" customHeight="1" x14ac:dyDescent="0.15"/>
    <row r="199" spans="28:28" ht="30" customHeight="1" x14ac:dyDescent="0.15"/>
    <row r="200" spans="28:28" ht="30" customHeight="1" x14ac:dyDescent="0.15"/>
    <row r="201" spans="28:28" ht="30" customHeight="1" x14ac:dyDescent="0.15"/>
    <row r="202" spans="28:28" ht="30" customHeight="1" x14ac:dyDescent="0.15"/>
    <row r="203" spans="28:28" ht="30" customHeight="1" x14ac:dyDescent="0.15"/>
    <row r="204" spans="28:28" ht="30" customHeight="1" x14ac:dyDescent="0.15"/>
    <row r="205" spans="28:28" ht="30" customHeight="1" x14ac:dyDescent="0.15">
      <c r="AB205" s="24"/>
    </row>
  </sheetData>
  <mergeCells count="333">
    <mergeCell ref="X62:X63"/>
    <mergeCell ref="X22:X23"/>
    <mergeCell ref="X24:X25"/>
    <mergeCell ref="X26:X29"/>
    <mergeCell ref="X30:X33"/>
    <mergeCell ref="X34:X35"/>
    <mergeCell ref="X54:X55"/>
    <mergeCell ref="X56:X57"/>
    <mergeCell ref="X58:X59"/>
    <mergeCell ref="X60:X61"/>
    <mergeCell ref="H30:H33"/>
    <mergeCell ref="R56:R57"/>
    <mergeCell ref="I56:I57"/>
    <mergeCell ref="J56:J57"/>
    <mergeCell ref="P56:P57"/>
    <mergeCell ref="Q56:Q57"/>
    <mergeCell ref="Q34:Q35"/>
    <mergeCell ref="R34:R35"/>
    <mergeCell ref="Q30:Q33"/>
    <mergeCell ref="R30:R33"/>
    <mergeCell ref="H54:H55"/>
    <mergeCell ref="I54:I55"/>
    <mergeCell ref="J54:J55"/>
    <mergeCell ref="P54:P55"/>
    <mergeCell ref="Q54:Q55"/>
    <mergeCell ref="R54:R55"/>
    <mergeCell ref="H56:H57"/>
    <mergeCell ref="C52:C53"/>
    <mergeCell ref="D52:D53"/>
    <mergeCell ref="A52:A53"/>
    <mergeCell ref="B52:B53"/>
    <mergeCell ref="A26:A33"/>
    <mergeCell ref="H34:H35"/>
    <mergeCell ref="I34:I35"/>
    <mergeCell ref="J34:J35"/>
    <mergeCell ref="P34:P35"/>
    <mergeCell ref="I30:I33"/>
    <mergeCell ref="J30:J33"/>
    <mergeCell ref="P30:P33"/>
    <mergeCell ref="D26:D33"/>
    <mergeCell ref="C26:C33"/>
    <mergeCell ref="A50:A51"/>
    <mergeCell ref="B50:B51"/>
    <mergeCell ref="C50:C51"/>
    <mergeCell ref="D50:D51"/>
    <mergeCell ref="C40:C41"/>
    <mergeCell ref="B40:B41"/>
    <mergeCell ref="B26:B33"/>
    <mergeCell ref="E30:E33"/>
    <mergeCell ref="F30:F33"/>
    <mergeCell ref="G30:G33"/>
    <mergeCell ref="J1:V1"/>
    <mergeCell ref="C3:C6"/>
    <mergeCell ref="D3:D6"/>
    <mergeCell ref="D7:D10"/>
    <mergeCell ref="F3:F6"/>
    <mergeCell ref="H3:H6"/>
    <mergeCell ref="I3:I6"/>
    <mergeCell ref="Q3:Q6"/>
    <mergeCell ref="R3:R6"/>
    <mergeCell ref="F7:F10"/>
    <mergeCell ref="H7:H10"/>
    <mergeCell ref="I7:I10"/>
    <mergeCell ref="Q7:Q10"/>
    <mergeCell ref="R7:R10"/>
    <mergeCell ref="C7:C10"/>
    <mergeCell ref="R26:R29"/>
    <mergeCell ref="G26:G29"/>
    <mergeCell ref="A3:A6"/>
    <mergeCell ref="F11:F14"/>
    <mergeCell ref="H11:H14"/>
    <mergeCell ref="I11:I14"/>
    <mergeCell ref="Q11:Q14"/>
    <mergeCell ref="A7:A10"/>
    <mergeCell ref="B3:B6"/>
    <mergeCell ref="B7:B10"/>
    <mergeCell ref="G3:G6"/>
    <mergeCell ref="G7:G10"/>
    <mergeCell ref="G11:G14"/>
    <mergeCell ref="R11:R14"/>
    <mergeCell ref="A20:A21"/>
    <mergeCell ref="B20:B21"/>
    <mergeCell ref="C20:C21"/>
    <mergeCell ref="D20:D21"/>
    <mergeCell ref="E26:E29"/>
    <mergeCell ref="I26:I29"/>
    <mergeCell ref="J26:J29"/>
    <mergeCell ref="P26:P29"/>
    <mergeCell ref="Q26:Q29"/>
    <mergeCell ref="A11:A14"/>
    <mergeCell ref="C11:C14"/>
    <mergeCell ref="D11:D14"/>
    <mergeCell ref="B11:B14"/>
    <mergeCell ref="F26:F29"/>
    <mergeCell ref="H26:H29"/>
    <mergeCell ref="A22:A25"/>
    <mergeCell ref="H22:H23"/>
    <mergeCell ref="A48:A49"/>
    <mergeCell ref="B48:B49"/>
    <mergeCell ref="C48:C49"/>
    <mergeCell ref="D48:D49"/>
    <mergeCell ref="D46:D47"/>
    <mergeCell ref="C46:C47"/>
    <mergeCell ref="B46:B47"/>
    <mergeCell ref="A46:A47"/>
    <mergeCell ref="A42:A43"/>
    <mergeCell ref="B42:B43"/>
    <mergeCell ref="C42:C43"/>
    <mergeCell ref="D42:D43"/>
    <mergeCell ref="A44:A45"/>
    <mergeCell ref="B44:B45"/>
    <mergeCell ref="C44:C45"/>
    <mergeCell ref="D44:D45"/>
    <mergeCell ref="D40:D41"/>
    <mergeCell ref="A54:A55"/>
    <mergeCell ref="B54:B55"/>
    <mergeCell ref="C54:C55"/>
    <mergeCell ref="D54:D55"/>
    <mergeCell ref="G54:G55"/>
    <mergeCell ref="A62:A63"/>
    <mergeCell ref="B62:B63"/>
    <mergeCell ref="C62:C63"/>
    <mergeCell ref="D62:D63"/>
    <mergeCell ref="E62:E63"/>
    <mergeCell ref="F62:F63"/>
    <mergeCell ref="E54:E55"/>
    <mergeCell ref="F54:F55"/>
    <mergeCell ref="A58:A61"/>
    <mergeCell ref="B58:B61"/>
    <mergeCell ref="C58:C61"/>
    <mergeCell ref="D58:D61"/>
    <mergeCell ref="D56:D57"/>
    <mergeCell ref="E56:E57"/>
    <mergeCell ref="F56:F57"/>
    <mergeCell ref="G56:G57"/>
    <mergeCell ref="A56:A57"/>
    <mergeCell ref="B56:B57"/>
    <mergeCell ref="C56:C57"/>
    <mergeCell ref="H58:H59"/>
    <mergeCell ref="I58:I59"/>
    <mergeCell ref="J58:J59"/>
    <mergeCell ref="P60:P61"/>
    <mergeCell ref="Q60:Q61"/>
    <mergeCell ref="R60:R61"/>
    <mergeCell ref="P58:P59"/>
    <mergeCell ref="Q58:Q59"/>
    <mergeCell ref="R58:R59"/>
    <mergeCell ref="H60:H61"/>
    <mergeCell ref="I60:I61"/>
    <mergeCell ref="J60:J61"/>
    <mergeCell ref="H62:H63"/>
    <mergeCell ref="I62:I63"/>
    <mergeCell ref="J62:J63"/>
    <mergeCell ref="P62:P63"/>
    <mergeCell ref="Q62:Q63"/>
    <mergeCell ref="R62:R63"/>
    <mergeCell ref="A64:A65"/>
    <mergeCell ref="D64:D65"/>
    <mergeCell ref="C64:C65"/>
    <mergeCell ref="B64:B65"/>
    <mergeCell ref="G58:G59"/>
    <mergeCell ref="G62:G63"/>
    <mergeCell ref="E60:E61"/>
    <mergeCell ref="F60:F61"/>
    <mergeCell ref="G60:G61"/>
    <mergeCell ref="E58:E59"/>
    <mergeCell ref="F58:F59"/>
    <mergeCell ref="A79:A81"/>
    <mergeCell ref="B79:B81"/>
    <mergeCell ref="C79:C81"/>
    <mergeCell ref="D79:D81"/>
    <mergeCell ref="A66:A67"/>
    <mergeCell ref="B66:B67"/>
    <mergeCell ref="C66:C67"/>
    <mergeCell ref="D66:D67"/>
    <mergeCell ref="A68:A69"/>
    <mergeCell ref="B68:B69"/>
    <mergeCell ref="C68:C69"/>
    <mergeCell ref="D68:D69"/>
    <mergeCell ref="A71:A72"/>
    <mergeCell ref="B71:B72"/>
    <mergeCell ref="C71:C72"/>
    <mergeCell ref="D71:D72"/>
    <mergeCell ref="A73:A74"/>
    <mergeCell ref="B73:B74"/>
    <mergeCell ref="C73:C74"/>
    <mergeCell ref="D73:D74"/>
    <mergeCell ref="A77:A78"/>
    <mergeCell ref="B77:B78"/>
    <mergeCell ref="C77:C78"/>
    <mergeCell ref="D77:D78"/>
    <mergeCell ref="A75:A76"/>
    <mergeCell ref="B75:B76"/>
    <mergeCell ref="C75:C76"/>
    <mergeCell ref="D75:D76"/>
    <mergeCell ref="G34:G35"/>
    <mergeCell ref="A38:A39"/>
    <mergeCell ref="B38:B39"/>
    <mergeCell ref="C38:C39"/>
    <mergeCell ref="D38:D39"/>
    <mergeCell ref="B34:B35"/>
    <mergeCell ref="C34:C35"/>
    <mergeCell ref="D34:D35"/>
    <mergeCell ref="A34:A35"/>
    <mergeCell ref="E34:E35"/>
    <mergeCell ref="F34:F35"/>
    <mergeCell ref="A36:A37"/>
    <mergeCell ref="B36:B37"/>
    <mergeCell ref="C36:C37"/>
    <mergeCell ref="D36:D37"/>
    <mergeCell ref="I22:I23"/>
    <mergeCell ref="J22:J23"/>
    <mergeCell ref="P22:P23"/>
    <mergeCell ref="Q22:Q23"/>
    <mergeCell ref="R22:R23"/>
    <mergeCell ref="E24:E25"/>
    <mergeCell ref="F24:F25"/>
    <mergeCell ref="G24:G25"/>
    <mergeCell ref="H24:H25"/>
    <mergeCell ref="I24:I25"/>
    <mergeCell ref="J24:J25"/>
    <mergeCell ref="P24:P25"/>
    <mergeCell ref="Q24:Q25"/>
    <mergeCell ref="R24:R25"/>
    <mergeCell ref="E22:E23"/>
    <mergeCell ref="F22:F23"/>
    <mergeCell ref="G22:G23"/>
    <mergeCell ref="B22:B25"/>
    <mergeCell ref="C22:C25"/>
    <mergeCell ref="D22:D25"/>
    <mergeCell ref="A93:A94"/>
    <mergeCell ref="B93:B94"/>
    <mergeCell ref="C93:C94"/>
    <mergeCell ref="D93:D94"/>
    <mergeCell ref="A95:A96"/>
    <mergeCell ref="B95:B96"/>
    <mergeCell ref="C95:C96"/>
    <mergeCell ref="D95:D96"/>
    <mergeCell ref="A87:A88"/>
    <mergeCell ref="B87:B88"/>
    <mergeCell ref="C87:C88"/>
    <mergeCell ref="D87:D88"/>
    <mergeCell ref="A89:A90"/>
    <mergeCell ref="B89:B90"/>
    <mergeCell ref="C89:C90"/>
    <mergeCell ref="D89:D90"/>
    <mergeCell ref="A40:A41"/>
    <mergeCell ref="A91:A92"/>
    <mergeCell ref="B91:B92"/>
    <mergeCell ref="C91:C92"/>
    <mergeCell ref="D91:D92"/>
    <mergeCell ref="A97:A98"/>
    <mergeCell ref="B97:B98"/>
    <mergeCell ref="C97:C98"/>
    <mergeCell ref="D97:D98"/>
    <mergeCell ref="A99:A100"/>
    <mergeCell ref="B99:B100"/>
    <mergeCell ref="C99:C100"/>
    <mergeCell ref="D99:D100"/>
    <mergeCell ref="A103:A104"/>
    <mergeCell ref="B103:B104"/>
    <mergeCell ref="C103:C104"/>
    <mergeCell ref="D103:D104"/>
    <mergeCell ref="A106:A107"/>
    <mergeCell ref="B106:B107"/>
    <mergeCell ref="C106:C107"/>
    <mergeCell ref="D106:D107"/>
    <mergeCell ref="A108:A109"/>
    <mergeCell ref="B108:B109"/>
    <mergeCell ref="C108:C109"/>
    <mergeCell ref="D108:D109"/>
    <mergeCell ref="A110:A111"/>
    <mergeCell ref="B110:B111"/>
    <mergeCell ref="C110:C111"/>
    <mergeCell ref="D110:D111"/>
    <mergeCell ref="A112:A113"/>
    <mergeCell ref="B112:B113"/>
    <mergeCell ref="C112:C113"/>
    <mergeCell ref="D112:D113"/>
    <mergeCell ref="A114:A115"/>
    <mergeCell ref="B114:B115"/>
    <mergeCell ref="C114:C115"/>
    <mergeCell ref="D114:D115"/>
    <mergeCell ref="A116:A117"/>
    <mergeCell ref="B116:B117"/>
    <mergeCell ref="C116:C117"/>
    <mergeCell ref="D116:D117"/>
    <mergeCell ref="A118:A119"/>
    <mergeCell ref="B118:B119"/>
    <mergeCell ref="C118:C119"/>
    <mergeCell ref="D118:D119"/>
    <mergeCell ref="A120:A121"/>
    <mergeCell ref="B120:B121"/>
    <mergeCell ref="C120:C121"/>
    <mergeCell ref="D120:D121"/>
    <mergeCell ref="A122:A124"/>
    <mergeCell ref="B122:B124"/>
    <mergeCell ref="C122:C124"/>
    <mergeCell ref="D122:D124"/>
    <mergeCell ref="R129:R132"/>
    <mergeCell ref="A125:A128"/>
    <mergeCell ref="B125:B128"/>
    <mergeCell ref="C125:C128"/>
    <mergeCell ref="D125:D128"/>
    <mergeCell ref="F125:F128"/>
    <mergeCell ref="G125:G128"/>
    <mergeCell ref="H125:H128"/>
    <mergeCell ref="I125:I128"/>
    <mergeCell ref="Q125:Q128"/>
    <mergeCell ref="W30:W33"/>
    <mergeCell ref="W26:W29"/>
    <mergeCell ref="W22:W23"/>
    <mergeCell ref="W24:W25"/>
    <mergeCell ref="R133:R136"/>
    <mergeCell ref="A133:A136"/>
    <mergeCell ref="B133:B136"/>
    <mergeCell ref="C133:C136"/>
    <mergeCell ref="D133:D136"/>
    <mergeCell ref="F133:F136"/>
    <mergeCell ref="G133:G136"/>
    <mergeCell ref="H133:H136"/>
    <mergeCell ref="I133:I136"/>
    <mergeCell ref="Q133:Q136"/>
    <mergeCell ref="R125:R128"/>
    <mergeCell ref="A129:A132"/>
    <mergeCell ref="B129:B132"/>
    <mergeCell ref="C129:C132"/>
    <mergeCell ref="D129:D132"/>
    <mergeCell ref="F129:F132"/>
    <mergeCell ref="G129:G132"/>
    <mergeCell ref="H129:H132"/>
    <mergeCell ref="I129:I132"/>
    <mergeCell ref="Q129:Q132"/>
  </mergeCells>
  <phoneticPr fontId="3"/>
  <dataValidations count="2">
    <dataValidation type="list" allowBlank="1" showInputMessage="1" showErrorMessage="1" sqref="W65659 WWE983216 WMI983216 WCM983216 VSQ983216 VIU983216 UYY983216 UPC983216 UFG983216 TVK983216 TLO983216 TBS983216 SRW983216 SIA983216 RYE983216 ROI983216 REM983216 QUQ983216 QKU983216 QAY983216 PRC983216 PHG983216 OXK983216 ONO983216 ODS983216 NTW983216 NKA983216 NAE983216 MQI983216 MGM983216 LWQ983216 LMU983216 LCY983216 KTC983216 KJG983216 JZK983216 JPO983216 JFS983216 IVW983216 IMA983216 ICE983216 HSI983216 HIM983216 GYQ983216 GOU983216 GEY983216 FVC983216 FLG983216 FBK983216 ERO983216 EHS983216 DXW983216 DOA983216 DEE983216 CUI983216 CKM983216 CAQ983216 BQU983216 BGY983216 AXC983216 ANG983216 ADK983216 TO983216 JS983216 W983216 WWE917680 WMI917680 WCM917680 VSQ917680 VIU917680 UYY917680 UPC917680 UFG917680 TVK917680 TLO917680 TBS917680 SRW917680 SIA917680 RYE917680 ROI917680 REM917680 QUQ917680 QKU917680 QAY917680 PRC917680 PHG917680 OXK917680 ONO917680 ODS917680 NTW917680 NKA917680 NAE917680 MQI917680 MGM917680 LWQ917680 LMU917680 LCY917680 KTC917680 KJG917680 JZK917680 JPO917680 JFS917680 IVW917680 IMA917680 ICE917680 HSI917680 HIM917680 GYQ917680 GOU917680 GEY917680 FVC917680 FLG917680 FBK917680 ERO917680 EHS917680 DXW917680 DOA917680 DEE917680 CUI917680 CKM917680 CAQ917680 BQU917680 BGY917680 AXC917680 ANG917680 ADK917680 TO917680 JS917680 W917680 WWE852144 WMI852144 WCM852144 VSQ852144 VIU852144 UYY852144 UPC852144 UFG852144 TVK852144 TLO852144 TBS852144 SRW852144 SIA852144 RYE852144 ROI852144 REM852144 QUQ852144 QKU852144 QAY852144 PRC852144 PHG852144 OXK852144 ONO852144 ODS852144 NTW852144 NKA852144 NAE852144 MQI852144 MGM852144 LWQ852144 LMU852144 LCY852144 KTC852144 KJG852144 JZK852144 JPO852144 JFS852144 IVW852144 IMA852144 ICE852144 HSI852144 HIM852144 GYQ852144 GOU852144 GEY852144 FVC852144 FLG852144 FBK852144 ERO852144 EHS852144 DXW852144 DOA852144 DEE852144 CUI852144 CKM852144 CAQ852144 BQU852144 BGY852144 AXC852144 ANG852144 ADK852144 TO852144 JS852144 W852144 WWE786608 WMI786608 WCM786608 VSQ786608 VIU786608 UYY786608 UPC786608 UFG786608 TVK786608 TLO786608 TBS786608 SRW786608 SIA786608 RYE786608 ROI786608 REM786608 QUQ786608 QKU786608 QAY786608 PRC786608 PHG786608 OXK786608 ONO786608 ODS786608 NTW786608 NKA786608 NAE786608 MQI786608 MGM786608 LWQ786608 LMU786608 LCY786608 KTC786608 KJG786608 JZK786608 JPO786608 JFS786608 IVW786608 IMA786608 ICE786608 HSI786608 HIM786608 GYQ786608 GOU786608 GEY786608 FVC786608 FLG786608 FBK786608 ERO786608 EHS786608 DXW786608 DOA786608 DEE786608 CUI786608 CKM786608 CAQ786608 BQU786608 BGY786608 AXC786608 ANG786608 ADK786608 TO786608 JS786608 W786608 WWE721072 WMI721072 WCM721072 VSQ721072 VIU721072 UYY721072 UPC721072 UFG721072 TVK721072 TLO721072 TBS721072 SRW721072 SIA721072 RYE721072 ROI721072 REM721072 QUQ721072 QKU721072 QAY721072 PRC721072 PHG721072 OXK721072 ONO721072 ODS721072 NTW721072 NKA721072 NAE721072 MQI721072 MGM721072 LWQ721072 LMU721072 LCY721072 KTC721072 KJG721072 JZK721072 JPO721072 JFS721072 IVW721072 IMA721072 ICE721072 HSI721072 HIM721072 GYQ721072 GOU721072 GEY721072 FVC721072 FLG721072 FBK721072 ERO721072 EHS721072 DXW721072 DOA721072 DEE721072 CUI721072 CKM721072 CAQ721072 BQU721072 BGY721072 AXC721072 ANG721072 ADK721072 TO721072 JS721072 W721072 WWE655536 WMI655536 WCM655536 VSQ655536 VIU655536 UYY655536 UPC655536 UFG655536 TVK655536 TLO655536 TBS655536 SRW655536 SIA655536 RYE655536 ROI655536 REM655536 QUQ655536 QKU655536 QAY655536 PRC655536 PHG655536 OXK655536 ONO655536 ODS655536 NTW655536 NKA655536 NAE655536 MQI655536 MGM655536 LWQ655536 LMU655536 LCY655536 KTC655536 KJG655536 JZK655536 JPO655536 JFS655536 IVW655536 IMA655536 ICE655536 HSI655536 HIM655536 GYQ655536 GOU655536 GEY655536 FVC655536 FLG655536 FBK655536 ERO655536 EHS655536 DXW655536 DOA655536 DEE655536 CUI655536 CKM655536 CAQ655536 BQU655536 BGY655536 AXC655536 ANG655536 ADK655536 TO655536 JS655536 W655536 WWE590000 WMI590000 WCM590000 VSQ590000 VIU590000 UYY590000 UPC590000 UFG590000 TVK590000 TLO590000 TBS590000 SRW590000 SIA590000 RYE590000 ROI590000 REM590000 QUQ590000 QKU590000 QAY590000 PRC590000 PHG590000 OXK590000 ONO590000 ODS590000 NTW590000 NKA590000 NAE590000 MQI590000 MGM590000 LWQ590000 LMU590000 LCY590000 KTC590000 KJG590000 JZK590000 JPO590000 JFS590000 IVW590000 IMA590000 ICE590000 HSI590000 HIM590000 GYQ590000 GOU590000 GEY590000 FVC590000 FLG590000 FBK590000 ERO590000 EHS590000 DXW590000 DOA590000 DEE590000 CUI590000 CKM590000 CAQ590000 BQU590000 BGY590000 AXC590000 ANG590000 ADK590000 TO590000 JS590000 W590000 WWE524464 WMI524464 WCM524464 VSQ524464 VIU524464 UYY524464 UPC524464 UFG524464 TVK524464 TLO524464 TBS524464 SRW524464 SIA524464 RYE524464 ROI524464 REM524464 QUQ524464 QKU524464 QAY524464 PRC524464 PHG524464 OXK524464 ONO524464 ODS524464 NTW524464 NKA524464 NAE524464 MQI524464 MGM524464 LWQ524464 LMU524464 LCY524464 KTC524464 KJG524464 JZK524464 JPO524464 JFS524464 IVW524464 IMA524464 ICE524464 HSI524464 HIM524464 GYQ524464 GOU524464 GEY524464 FVC524464 FLG524464 FBK524464 ERO524464 EHS524464 DXW524464 DOA524464 DEE524464 CUI524464 CKM524464 CAQ524464 BQU524464 BGY524464 AXC524464 ANG524464 ADK524464 TO524464 JS524464 W524464 WWE458928 WMI458928 WCM458928 VSQ458928 VIU458928 UYY458928 UPC458928 UFG458928 TVK458928 TLO458928 TBS458928 SRW458928 SIA458928 RYE458928 ROI458928 REM458928 QUQ458928 QKU458928 QAY458928 PRC458928 PHG458928 OXK458928 ONO458928 ODS458928 NTW458928 NKA458928 NAE458928 MQI458928 MGM458928 LWQ458928 LMU458928 LCY458928 KTC458928 KJG458928 JZK458928 JPO458928 JFS458928 IVW458928 IMA458928 ICE458928 HSI458928 HIM458928 GYQ458928 GOU458928 GEY458928 FVC458928 FLG458928 FBK458928 ERO458928 EHS458928 DXW458928 DOA458928 DEE458928 CUI458928 CKM458928 CAQ458928 BQU458928 BGY458928 AXC458928 ANG458928 ADK458928 TO458928 JS458928 W458928 WWE393392 WMI393392 WCM393392 VSQ393392 VIU393392 UYY393392 UPC393392 UFG393392 TVK393392 TLO393392 TBS393392 SRW393392 SIA393392 RYE393392 ROI393392 REM393392 QUQ393392 QKU393392 QAY393392 PRC393392 PHG393392 OXK393392 ONO393392 ODS393392 NTW393392 NKA393392 NAE393392 MQI393392 MGM393392 LWQ393392 LMU393392 LCY393392 KTC393392 KJG393392 JZK393392 JPO393392 JFS393392 IVW393392 IMA393392 ICE393392 HSI393392 HIM393392 GYQ393392 GOU393392 GEY393392 FVC393392 FLG393392 FBK393392 ERO393392 EHS393392 DXW393392 DOA393392 DEE393392 CUI393392 CKM393392 CAQ393392 BQU393392 BGY393392 AXC393392 ANG393392 ADK393392 TO393392 JS393392 W393392 WWE327856 WMI327856 WCM327856 VSQ327856 VIU327856 UYY327856 UPC327856 UFG327856 TVK327856 TLO327856 TBS327856 SRW327856 SIA327856 RYE327856 ROI327856 REM327856 QUQ327856 QKU327856 QAY327856 PRC327856 PHG327856 OXK327856 ONO327856 ODS327856 NTW327856 NKA327856 NAE327856 MQI327856 MGM327856 LWQ327856 LMU327856 LCY327856 KTC327856 KJG327856 JZK327856 JPO327856 JFS327856 IVW327856 IMA327856 ICE327856 HSI327856 HIM327856 GYQ327856 GOU327856 GEY327856 FVC327856 FLG327856 FBK327856 ERO327856 EHS327856 DXW327856 DOA327856 DEE327856 CUI327856 CKM327856 CAQ327856 BQU327856 BGY327856 AXC327856 ANG327856 ADK327856 TO327856 JS327856 W327856 WWE262320 WMI262320 WCM262320 VSQ262320 VIU262320 UYY262320 UPC262320 UFG262320 TVK262320 TLO262320 TBS262320 SRW262320 SIA262320 RYE262320 ROI262320 REM262320 QUQ262320 QKU262320 QAY262320 PRC262320 PHG262320 OXK262320 ONO262320 ODS262320 NTW262320 NKA262320 NAE262320 MQI262320 MGM262320 LWQ262320 LMU262320 LCY262320 KTC262320 KJG262320 JZK262320 JPO262320 JFS262320 IVW262320 IMA262320 ICE262320 HSI262320 HIM262320 GYQ262320 GOU262320 GEY262320 FVC262320 FLG262320 FBK262320 ERO262320 EHS262320 DXW262320 DOA262320 DEE262320 CUI262320 CKM262320 CAQ262320 BQU262320 BGY262320 AXC262320 ANG262320 ADK262320 TO262320 JS262320 W262320 WWE196784 WMI196784 WCM196784 VSQ196784 VIU196784 UYY196784 UPC196784 UFG196784 TVK196784 TLO196784 TBS196784 SRW196784 SIA196784 RYE196784 ROI196784 REM196784 QUQ196784 QKU196784 QAY196784 PRC196784 PHG196784 OXK196784 ONO196784 ODS196784 NTW196784 NKA196784 NAE196784 MQI196784 MGM196784 LWQ196784 LMU196784 LCY196784 KTC196784 KJG196784 JZK196784 JPO196784 JFS196784 IVW196784 IMA196784 ICE196784 HSI196784 HIM196784 GYQ196784 GOU196784 GEY196784 FVC196784 FLG196784 FBK196784 ERO196784 EHS196784 DXW196784 DOA196784 DEE196784 CUI196784 CKM196784 CAQ196784 BQU196784 BGY196784 AXC196784 ANG196784 ADK196784 TO196784 JS196784 W196784 WWE131248 WMI131248 WCM131248 VSQ131248 VIU131248 UYY131248 UPC131248 UFG131248 TVK131248 TLO131248 TBS131248 SRW131248 SIA131248 RYE131248 ROI131248 REM131248 QUQ131248 QKU131248 QAY131248 PRC131248 PHG131248 OXK131248 ONO131248 ODS131248 NTW131248 NKA131248 NAE131248 MQI131248 MGM131248 LWQ131248 LMU131248 LCY131248 KTC131248 KJG131248 JZK131248 JPO131248 JFS131248 IVW131248 IMA131248 ICE131248 HSI131248 HIM131248 GYQ131248 GOU131248 GEY131248 FVC131248 FLG131248 FBK131248 ERO131248 EHS131248 DXW131248 DOA131248 DEE131248 CUI131248 CKM131248 CAQ131248 BQU131248 BGY131248 AXC131248 ANG131248 ADK131248 TO131248 JS131248 W131248 WWE65712 WMI65712 WCM65712 VSQ65712 VIU65712 UYY65712 UPC65712 UFG65712 TVK65712 TLO65712 TBS65712 SRW65712 SIA65712 RYE65712 ROI65712 REM65712 QUQ65712 QKU65712 QAY65712 PRC65712 PHG65712 OXK65712 ONO65712 ODS65712 NTW65712 NKA65712 NAE65712 MQI65712 MGM65712 LWQ65712 LMU65712 LCY65712 KTC65712 KJG65712 JZK65712 JPO65712 JFS65712 IVW65712 IMA65712 ICE65712 HSI65712 HIM65712 GYQ65712 GOU65712 GEY65712 FVC65712 FLG65712 FBK65712 ERO65712 EHS65712 DXW65712 DOA65712 DEE65712 CUI65712 CKM65712 CAQ65712 BQU65712 BGY65712 AXC65712 ANG65712 ADK65712 TO65712 JS65712 W65712 WWE176 WMI176 WCM176 VSQ176 VIU176 UYY176 UPC176 UFG176 TVK176 TLO176 TBS176 SRW176 SIA176 RYE176 ROI176 REM176 QUQ176 QKU176 QAY176 PRC176 PHG176 OXK176 ONO176 ODS176 NTW176 NKA176 NAE176 MQI176 MGM176 LWQ176 LMU176 LCY176 KTC176 KJG176 JZK176 JPO176 JFS176 IVW176 IMA176 ICE176 HSI176 HIM176 GYQ176 GOU176 GEY176 FVC176 FLG176 FBK176 ERO176 EHS176 DXW176 DOA176 DEE176 CUI176 CKM176 CAQ176 BQU176 BGY176 AXC176 ANG176 ADK176 TO176 JS176 W176 WWE983163 WMI983163 WCM983163 VSQ983163 VIU983163 UYY983163 UPC983163 UFG983163 TVK983163 TLO983163 TBS983163 SRW983163 SIA983163 RYE983163 ROI983163 REM983163 QUQ983163 QKU983163 QAY983163 PRC983163 PHG983163 OXK983163 ONO983163 ODS983163 NTW983163 NKA983163 NAE983163 MQI983163 MGM983163 LWQ983163 LMU983163 LCY983163 KTC983163 KJG983163 JZK983163 JPO983163 JFS983163 IVW983163 IMA983163 ICE983163 HSI983163 HIM983163 GYQ983163 GOU983163 GEY983163 FVC983163 FLG983163 FBK983163 ERO983163 EHS983163 DXW983163 DOA983163 DEE983163 CUI983163 CKM983163 CAQ983163 BQU983163 BGY983163 AXC983163 ANG983163 ADK983163 TO983163 JS983163 W983163 WWE917627 WMI917627 WCM917627 VSQ917627 VIU917627 UYY917627 UPC917627 UFG917627 TVK917627 TLO917627 TBS917627 SRW917627 SIA917627 RYE917627 ROI917627 REM917627 QUQ917627 QKU917627 QAY917627 PRC917627 PHG917627 OXK917627 ONO917627 ODS917627 NTW917627 NKA917627 NAE917627 MQI917627 MGM917627 LWQ917627 LMU917627 LCY917627 KTC917627 KJG917627 JZK917627 JPO917627 JFS917627 IVW917627 IMA917627 ICE917627 HSI917627 HIM917627 GYQ917627 GOU917627 GEY917627 FVC917627 FLG917627 FBK917627 ERO917627 EHS917627 DXW917627 DOA917627 DEE917627 CUI917627 CKM917627 CAQ917627 BQU917627 BGY917627 AXC917627 ANG917627 ADK917627 TO917627 JS917627 W917627 WWE852091 WMI852091 WCM852091 VSQ852091 VIU852091 UYY852091 UPC852091 UFG852091 TVK852091 TLO852091 TBS852091 SRW852091 SIA852091 RYE852091 ROI852091 REM852091 QUQ852091 QKU852091 QAY852091 PRC852091 PHG852091 OXK852091 ONO852091 ODS852091 NTW852091 NKA852091 NAE852091 MQI852091 MGM852091 LWQ852091 LMU852091 LCY852091 KTC852091 KJG852091 JZK852091 JPO852091 JFS852091 IVW852091 IMA852091 ICE852091 HSI852091 HIM852091 GYQ852091 GOU852091 GEY852091 FVC852091 FLG852091 FBK852091 ERO852091 EHS852091 DXW852091 DOA852091 DEE852091 CUI852091 CKM852091 CAQ852091 BQU852091 BGY852091 AXC852091 ANG852091 ADK852091 TO852091 JS852091 W852091 WWE786555 WMI786555 WCM786555 VSQ786555 VIU786555 UYY786555 UPC786555 UFG786555 TVK786555 TLO786555 TBS786555 SRW786555 SIA786555 RYE786555 ROI786555 REM786555 QUQ786555 QKU786555 QAY786555 PRC786555 PHG786555 OXK786555 ONO786555 ODS786555 NTW786555 NKA786555 NAE786555 MQI786555 MGM786555 LWQ786555 LMU786555 LCY786555 KTC786555 KJG786555 JZK786555 JPO786555 JFS786555 IVW786555 IMA786555 ICE786555 HSI786555 HIM786555 GYQ786555 GOU786555 GEY786555 FVC786555 FLG786555 FBK786555 ERO786555 EHS786555 DXW786555 DOA786555 DEE786555 CUI786555 CKM786555 CAQ786555 BQU786555 BGY786555 AXC786555 ANG786555 ADK786555 TO786555 JS786555 W786555 WWE721019 WMI721019 WCM721019 VSQ721019 VIU721019 UYY721019 UPC721019 UFG721019 TVK721019 TLO721019 TBS721019 SRW721019 SIA721019 RYE721019 ROI721019 REM721019 QUQ721019 QKU721019 QAY721019 PRC721019 PHG721019 OXK721019 ONO721019 ODS721019 NTW721019 NKA721019 NAE721019 MQI721019 MGM721019 LWQ721019 LMU721019 LCY721019 KTC721019 KJG721019 JZK721019 JPO721019 JFS721019 IVW721019 IMA721019 ICE721019 HSI721019 HIM721019 GYQ721019 GOU721019 GEY721019 FVC721019 FLG721019 FBK721019 ERO721019 EHS721019 DXW721019 DOA721019 DEE721019 CUI721019 CKM721019 CAQ721019 BQU721019 BGY721019 AXC721019 ANG721019 ADK721019 TO721019 JS721019 W721019 WWE655483 WMI655483 WCM655483 VSQ655483 VIU655483 UYY655483 UPC655483 UFG655483 TVK655483 TLO655483 TBS655483 SRW655483 SIA655483 RYE655483 ROI655483 REM655483 QUQ655483 QKU655483 QAY655483 PRC655483 PHG655483 OXK655483 ONO655483 ODS655483 NTW655483 NKA655483 NAE655483 MQI655483 MGM655483 LWQ655483 LMU655483 LCY655483 KTC655483 KJG655483 JZK655483 JPO655483 JFS655483 IVW655483 IMA655483 ICE655483 HSI655483 HIM655483 GYQ655483 GOU655483 GEY655483 FVC655483 FLG655483 FBK655483 ERO655483 EHS655483 DXW655483 DOA655483 DEE655483 CUI655483 CKM655483 CAQ655483 BQU655483 BGY655483 AXC655483 ANG655483 ADK655483 TO655483 JS655483 W655483 WWE589947 WMI589947 WCM589947 VSQ589947 VIU589947 UYY589947 UPC589947 UFG589947 TVK589947 TLO589947 TBS589947 SRW589947 SIA589947 RYE589947 ROI589947 REM589947 QUQ589947 QKU589947 QAY589947 PRC589947 PHG589947 OXK589947 ONO589947 ODS589947 NTW589947 NKA589947 NAE589947 MQI589947 MGM589947 LWQ589947 LMU589947 LCY589947 KTC589947 KJG589947 JZK589947 JPO589947 JFS589947 IVW589947 IMA589947 ICE589947 HSI589947 HIM589947 GYQ589947 GOU589947 GEY589947 FVC589947 FLG589947 FBK589947 ERO589947 EHS589947 DXW589947 DOA589947 DEE589947 CUI589947 CKM589947 CAQ589947 BQU589947 BGY589947 AXC589947 ANG589947 ADK589947 TO589947 JS589947 W589947 WWE524411 WMI524411 WCM524411 VSQ524411 VIU524411 UYY524411 UPC524411 UFG524411 TVK524411 TLO524411 TBS524411 SRW524411 SIA524411 RYE524411 ROI524411 REM524411 QUQ524411 QKU524411 QAY524411 PRC524411 PHG524411 OXK524411 ONO524411 ODS524411 NTW524411 NKA524411 NAE524411 MQI524411 MGM524411 LWQ524411 LMU524411 LCY524411 KTC524411 KJG524411 JZK524411 JPO524411 JFS524411 IVW524411 IMA524411 ICE524411 HSI524411 HIM524411 GYQ524411 GOU524411 GEY524411 FVC524411 FLG524411 FBK524411 ERO524411 EHS524411 DXW524411 DOA524411 DEE524411 CUI524411 CKM524411 CAQ524411 BQU524411 BGY524411 AXC524411 ANG524411 ADK524411 TO524411 JS524411 W524411 WWE458875 WMI458875 WCM458875 VSQ458875 VIU458875 UYY458875 UPC458875 UFG458875 TVK458875 TLO458875 TBS458875 SRW458875 SIA458875 RYE458875 ROI458875 REM458875 QUQ458875 QKU458875 QAY458875 PRC458875 PHG458875 OXK458875 ONO458875 ODS458875 NTW458875 NKA458875 NAE458875 MQI458875 MGM458875 LWQ458875 LMU458875 LCY458875 KTC458875 KJG458875 JZK458875 JPO458875 JFS458875 IVW458875 IMA458875 ICE458875 HSI458875 HIM458875 GYQ458875 GOU458875 GEY458875 FVC458875 FLG458875 FBK458875 ERO458875 EHS458875 DXW458875 DOA458875 DEE458875 CUI458875 CKM458875 CAQ458875 BQU458875 BGY458875 AXC458875 ANG458875 ADK458875 TO458875 JS458875 W458875 WWE393339 WMI393339 WCM393339 VSQ393339 VIU393339 UYY393339 UPC393339 UFG393339 TVK393339 TLO393339 TBS393339 SRW393339 SIA393339 RYE393339 ROI393339 REM393339 QUQ393339 QKU393339 QAY393339 PRC393339 PHG393339 OXK393339 ONO393339 ODS393339 NTW393339 NKA393339 NAE393339 MQI393339 MGM393339 LWQ393339 LMU393339 LCY393339 KTC393339 KJG393339 JZK393339 JPO393339 JFS393339 IVW393339 IMA393339 ICE393339 HSI393339 HIM393339 GYQ393339 GOU393339 GEY393339 FVC393339 FLG393339 FBK393339 ERO393339 EHS393339 DXW393339 DOA393339 DEE393339 CUI393339 CKM393339 CAQ393339 BQU393339 BGY393339 AXC393339 ANG393339 ADK393339 TO393339 JS393339 W393339 WWE327803 WMI327803 WCM327803 VSQ327803 VIU327803 UYY327803 UPC327803 UFG327803 TVK327803 TLO327803 TBS327803 SRW327803 SIA327803 RYE327803 ROI327803 REM327803 QUQ327803 QKU327803 QAY327803 PRC327803 PHG327803 OXK327803 ONO327803 ODS327803 NTW327803 NKA327803 NAE327803 MQI327803 MGM327803 LWQ327803 LMU327803 LCY327803 KTC327803 KJG327803 JZK327803 JPO327803 JFS327803 IVW327803 IMA327803 ICE327803 HSI327803 HIM327803 GYQ327803 GOU327803 GEY327803 FVC327803 FLG327803 FBK327803 ERO327803 EHS327803 DXW327803 DOA327803 DEE327803 CUI327803 CKM327803 CAQ327803 BQU327803 BGY327803 AXC327803 ANG327803 ADK327803 TO327803 JS327803 W327803 WWE262267 WMI262267 WCM262267 VSQ262267 VIU262267 UYY262267 UPC262267 UFG262267 TVK262267 TLO262267 TBS262267 SRW262267 SIA262267 RYE262267 ROI262267 REM262267 QUQ262267 QKU262267 QAY262267 PRC262267 PHG262267 OXK262267 ONO262267 ODS262267 NTW262267 NKA262267 NAE262267 MQI262267 MGM262267 LWQ262267 LMU262267 LCY262267 KTC262267 KJG262267 JZK262267 JPO262267 JFS262267 IVW262267 IMA262267 ICE262267 HSI262267 HIM262267 GYQ262267 GOU262267 GEY262267 FVC262267 FLG262267 FBK262267 ERO262267 EHS262267 DXW262267 DOA262267 DEE262267 CUI262267 CKM262267 CAQ262267 BQU262267 BGY262267 AXC262267 ANG262267 ADK262267 TO262267 JS262267 W262267 WWE196731 WMI196731 WCM196731 VSQ196731 VIU196731 UYY196731 UPC196731 UFG196731 TVK196731 TLO196731 TBS196731 SRW196731 SIA196731 RYE196731 ROI196731 REM196731 QUQ196731 QKU196731 QAY196731 PRC196731 PHG196731 OXK196731 ONO196731 ODS196731 NTW196731 NKA196731 NAE196731 MQI196731 MGM196731 LWQ196731 LMU196731 LCY196731 KTC196731 KJG196731 JZK196731 JPO196731 JFS196731 IVW196731 IMA196731 ICE196731 HSI196731 HIM196731 GYQ196731 GOU196731 GEY196731 FVC196731 FLG196731 FBK196731 ERO196731 EHS196731 DXW196731 DOA196731 DEE196731 CUI196731 CKM196731 CAQ196731 BQU196731 BGY196731 AXC196731 ANG196731 ADK196731 TO196731 JS196731 W196731 WWE131195 WMI131195 WCM131195 VSQ131195 VIU131195 UYY131195 UPC131195 UFG131195 TVK131195 TLO131195 TBS131195 SRW131195 SIA131195 RYE131195 ROI131195 REM131195 QUQ131195 QKU131195 QAY131195 PRC131195 PHG131195 OXK131195 ONO131195 ODS131195 NTW131195 NKA131195 NAE131195 MQI131195 MGM131195 LWQ131195 LMU131195 LCY131195 KTC131195 KJG131195 JZK131195 JPO131195 JFS131195 IVW131195 IMA131195 ICE131195 HSI131195 HIM131195 GYQ131195 GOU131195 GEY131195 FVC131195 FLG131195 FBK131195 ERO131195 EHS131195 DXW131195 DOA131195 DEE131195 CUI131195 CKM131195 CAQ131195 BQU131195 BGY131195 AXC131195 ANG131195 ADK131195 TO131195 JS131195 W131195 WWE65659 WMI65659 WCM65659 VSQ65659 VIU65659 UYY65659 UPC65659 UFG65659 TVK65659 TLO65659 TBS65659 SRW65659 SIA65659 RYE65659 ROI65659 REM65659 QUQ65659 QKU65659 QAY65659 PRC65659 PHG65659 OXK65659 ONO65659 ODS65659 NTW65659 NKA65659 NAE65659 MQI65659 MGM65659 LWQ65659 LMU65659 LCY65659 KTC65659 KJG65659 JZK65659 JPO65659 JFS65659 IVW65659 IMA65659 ICE65659 HSI65659 HIM65659 GYQ65659 GOU65659 GEY65659 FVC65659 FLG65659 FBK65659 ERO65659 EHS65659 DXW65659 DOA65659 DEE65659 CUI65659 CKM65659 CAQ65659 BQU65659 BGY65659 AXC65659 ANG65659 ADK65659 TO65659 JS65659 ADK12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WE7 WMI7 WCM7 VSQ7 VIU7 UYY7 UPC7 UFG7 TVK7 TLO7 TBS7 SRW7 SIA7 RYE7 ROI7 REM7 QUQ7 QKU7 QAY7 PRC7 PHG7 OXK7 ONO7 ODS7 NTW7 NKA7 NAE7 MQI7 MGM7 LWQ7 LMU7 LCY7 KTC7 KJG7 JZK7 JPO7 JFS7 IVW7 IMA7 ICE7 HSI7 HIM7 GYQ7 GOU7 GEY7 FVC7 FLG7 FBK7 ERO7 EHS7 DXW7 DOA7 DEE7 CUI7 CKM7 CAQ7 BQU7 BGY7 AXC7 ANG7 ADK7 TO7 JS7 JS129 TO12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WE129 WMI129 WCM129 VSQ129 VIU129 UYY129 UPC129 UFG129 TVK129 TLO129 TBS129 SRW129 SIA129 RYE129 ROI129 REM129 QUQ129 QKU129 QAY129 PRC129 PHG129 OXK129 ONO129 ODS129 NTW129 NKA129 NAE129 MQI129 MGM129 LWQ129 LMU129 LCY129 KTC129 KJG129 JZK129 JPO129 JFS129 IVW129 IMA129 ICE129 HSI129 HIM129 GYQ129 GOU129 GEY129 FVC129 FLG129 FBK129 ERO129 EHS129 DXW129 DOA129 DEE129 CUI129 CKM129 CAQ129 BQU129 BGY129 AXC129 ANG129">
      <formula1>#REF!</formula1>
    </dataValidation>
    <dataValidation type="list" allowBlank="1" showInputMessage="1" showErrorMessage="1" sqref="X176:Y176 WMJ30:WMK30 JT129:JU129 TP129:TQ129 ADL129:ADM129 ANH129:ANI129 AXD129:AXE129 BGZ129:BHA129 BQV129:BQW129 CAR129:CAS129 CKN129:CKO129 CUJ129:CUK129 DEF129:DEG129 DOB129:DOC129 DXX129:DXY129 EHT129:EHU129 ERP129:ERQ129 FBL129:FBM129 FLH129:FLI129 FVD129:FVE129 GEZ129:GFA129 GOV129:GOW129 GYR129:GYS129 HIN129:HIO129 HSJ129:HSK129 ICF129:ICG129 IMB129:IMC129 IVX129:IVY129 JFT129:JFU129 JPP129:JPQ129 JZL129:JZM129 KJH129:KJI129 KTD129:KTE129 LCZ129:LDA129 LMV129:LMW129 LWR129:LWS129 MGN129:MGO129 MQJ129:MQK129 NAF129:NAG129 NKB129:NKC129 NTX129:NTY129 ODT129:ODU129 ONP129:ONQ129 OXL129:OXM129 PHH129:PHI129 PRD129:PRE129 QAZ129:QBA129 QKV129:QKW129 QUR129:QUS129 REN129:REO129 ROJ129:ROK129 RYF129:RYG129 SIB129:SIC129 SRX129:SRY129 TBT129:TBU129 TLP129:TLQ129 TVL129:TVM129 UFH129:UFI129 UPD129:UPE129 UYZ129:UZA129 VIV129:VIW129 VSR129:VSS129 WCN129:WCO129 WMJ129:WMK129 WWF129:WWG129 JT176:JU176 TP176:TQ176 ADL176:ADM176 ANH176:ANI176 AXD176:AXE176 BGZ176:BHA176 BQV176:BQW176 CAR176:CAS176 CKN176:CKO176 CUJ176:CUK176 DEF176:DEG176 DOB176:DOC176 DXX176:DXY176 EHT176:EHU176 ERP176:ERQ176 FBL176:FBM176 FLH176:FLI176 FVD176:FVE176 GEZ176:GFA176 GOV176:GOW176 GYR176:GYS176 HIN176:HIO176 HSJ176:HSK176 ICF176:ICG176 IMB176:IMC176 IVX176:IVY176 JFT176:JFU176 JPP176:JPQ176 JZL176:JZM176 KJH176:KJI176 KTD176:KTE176 LCZ176:LDA176 LMV176:LMW176 LWR176:LWS176 MGN176:MGO176 MQJ176:MQK176 NAF176:NAG176 NKB176:NKC176 NTX176:NTY176 ODT176:ODU176 ONP176:ONQ176 OXL176:OXM176 PHH176:PHI176 PRD176:PRE176 QAZ176:QBA176 QKV176:QKW176 QUR176:QUS176 REN176:REO176 ROJ176:ROK176 RYF176:RYG176 SIB176:SIC176 SRX176:SRY176 TBT176:TBU176 TLP176:TLQ176 TVL176:TVM176 UFH176:UFI176 UPD176:UPE176 UYZ176:UZA176 VIV176:VIW176 VSR176:VSS176 WCN176:WCO176 WMJ176:WMK176 WWF176:WWG176 X65712:Y65712 JT65712:JU65712 TP65712:TQ65712 ADL65712:ADM65712 ANH65712:ANI65712 AXD65712:AXE65712 BGZ65712:BHA65712 BQV65712:BQW65712 CAR65712:CAS65712 CKN65712:CKO65712 CUJ65712:CUK65712 DEF65712:DEG65712 DOB65712:DOC65712 DXX65712:DXY65712 EHT65712:EHU65712 ERP65712:ERQ65712 FBL65712:FBM65712 FLH65712:FLI65712 FVD65712:FVE65712 GEZ65712:GFA65712 GOV65712:GOW65712 GYR65712:GYS65712 HIN65712:HIO65712 HSJ65712:HSK65712 ICF65712:ICG65712 IMB65712:IMC65712 IVX65712:IVY65712 JFT65712:JFU65712 JPP65712:JPQ65712 JZL65712:JZM65712 KJH65712:KJI65712 KTD65712:KTE65712 LCZ65712:LDA65712 LMV65712:LMW65712 LWR65712:LWS65712 MGN65712:MGO65712 MQJ65712:MQK65712 NAF65712:NAG65712 NKB65712:NKC65712 NTX65712:NTY65712 ODT65712:ODU65712 ONP65712:ONQ65712 OXL65712:OXM65712 PHH65712:PHI65712 PRD65712:PRE65712 QAZ65712:QBA65712 QKV65712:QKW65712 QUR65712:QUS65712 REN65712:REO65712 ROJ65712:ROK65712 RYF65712:RYG65712 SIB65712:SIC65712 SRX65712:SRY65712 TBT65712:TBU65712 TLP65712:TLQ65712 TVL65712:TVM65712 UFH65712:UFI65712 UPD65712:UPE65712 UYZ65712:UZA65712 VIV65712:VIW65712 VSR65712:VSS65712 WCN65712:WCO65712 WMJ65712:WMK65712 WWF65712:WWG65712 X131248:Y131248 JT131248:JU131248 TP131248:TQ131248 ADL131248:ADM131248 ANH131248:ANI131248 AXD131248:AXE131248 BGZ131248:BHA131248 BQV131248:BQW131248 CAR131248:CAS131248 CKN131248:CKO131248 CUJ131248:CUK131248 DEF131248:DEG131248 DOB131248:DOC131248 DXX131248:DXY131248 EHT131248:EHU131248 ERP131248:ERQ131248 FBL131248:FBM131248 FLH131248:FLI131248 FVD131248:FVE131248 GEZ131248:GFA131248 GOV131248:GOW131248 GYR131248:GYS131248 HIN131248:HIO131248 HSJ131248:HSK131248 ICF131248:ICG131248 IMB131248:IMC131248 IVX131248:IVY131248 JFT131248:JFU131248 JPP131248:JPQ131248 JZL131248:JZM131248 KJH131248:KJI131248 KTD131248:KTE131248 LCZ131248:LDA131248 LMV131248:LMW131248 LWR131248:LWS131248 MGN131248:MGO131248 MQJ131248:MQK131248 NAF131248:NAG131248 NKB131248:NKC131248 NTX131248:NTY131248 ODT131248:ODU131248 ONP131248:ONQ131248 OXL131248:OXM131248 PHH131248:PHI131248 PRD131248:PRE131248 QAZ131248:QBA131248 QKV131248:QKW131248 QUR131248:QUS131248 REN131248:REO131248 ROJ131248:ROK131248 RYF131248:RYG131248 SIB131248:SIC131248 SRX131248:SRY131248 TBT131248:TBU131248 TLP131248:TLQ131248 TVL131248:TVM131248 UFH131248:UFI131248 UPD131248:UPE131248 UYZ131248:UZA131248 VIV131248:VIW131248 VSR131248:VSS131248 WCN131248:WCO131248 WMJ131248:WMK131248 WWF131248:WWG131248 X196784:Y196784 JT196784:JU196784 TP196784:TQ196784 ADL196784:ADM196784 ANH196784:ANI196784 AXD196784:AXE196784 BGZ196784:BHA196784 BQV196784:BQW196784 CAR196784:CAS196784 CKN196784:CKO196784 CUJ196784:CUK196784 DEF196784:DEG196784 DOB196784:DOC196784 DXX196784:DXY196784 EHT196784:EHU196784 ERP196784:ERQ196784 FBL196784:FBM196784 FLH196784:FLI196784 FVD196784:FVE196784 GEZ196784:GFA196784 GOV196784:GOW196784 GYR196784:GYS196784 HIN196784:HIO196784 HSJ196784:HSK196784 ICF196784:ICG196784 IMB196784:IMC196784 IVX196784:IVY196784 JFT196784:JFU196784 JPP196784:JPQ196784 JZL196784:JZM196784 KJH196784:KJI196784 KTD196784:KTE196784 LCZ196784:LDA196784 LMV196784:LMW196784 LWR196784:LWS196784 MGN196784:MGO196784 MQJ196784:MQK196784 NAF196784:NAG196784 NKB196784:NKC196784 NTX196784:NTY196784 ODT196784:ODU196784 ONP196784:ONQ196784 OXL196784:OXM196784 PHH196784:PHI196784 PRD196784:PRE196784 QAZ196784:QBA196784 QKV196784:QKW196784 QUR196784:QUS196784 REN196784:REO196784 ROJ196784:ROK196784 RYF196784:RYG196784 SIB196784:SIC196784 SRX196784:SRY196784 TBT196784:TBU196784 TLP196784:TLQ196784 TVL196784:TVM196784 UFH196784:UFI196784 UPD196784:UPE196784 UYZ196784:UZA196784 VIV196784:VIW196784 VSR196784:VSS196784 WCN196784:WCO196784 WMJ196784:WMK196784 WWF196784:WWG196784 X262320:Y262320 JT262320:JU262320 TP262320:TQ262320 ADL262320:ADM262320 ANH262320:ANI262320 AXD262320:AXE262320 BGZ262320:BHA262320 BQV262320:BQW262320 CAR262320:CAS262320 CKN262320:CKO262320 CUJ262320:CUK262320 DEF262320:DEG262320 DOB262320:DOC262320 DXX262320:DXY262320 EHT262320:EHU262320 ERP262320:ERQ262320 FBL262320:FBM262320 FLH262320:FLI262320 FVD262320:FVE262320 GEZ262320:GFA262320 GOV262320:GOW262320 GYR262320:GYS262320 HIN262320:HIO262320 HSJ262320:HSK262320 ICF262320:ICG262320 IMB262320:IMC262320 IVX262320:IVY262320 JFT262320:JFU262320 JPP262320:JPQ262320 JZL262320:JZM262320 KJH262320:KJI262320 KTD262320:KTE262320 LCZ262320:LDA262320 LMV262320:LMW262320 LWR262320:LWS262320 MGN262320:MGO262320 MQJ262320:MQK262320 NAF262320:NAG262320 NKB262320:NKC262320 NTX262320:NTY262320 ODT262320:ODU262320 ONP262320:ONQ262320 OXL262320:OXM262320 PHH262320:PHI262320 PRD262320:PRE262320 QAZ262320:QBA262320 QKV262320:QKW262320 QUR262320:QUS262320 REN262320:REO262320 ROJ262320:ROK262320 RYF262320:RYG262320 SIB262320:SIC262320 SRX262320:SRY262320 TBT262320:TBU262320 TLP262320:TLQ262320 TVL262320:TVM262320 UFH262320:UFI262320 UPD262320:UPE262320 UYZ262320:UZA262320 VIV262320:VIW262320 VSR262320:VSS262320 WCN262320:WCO262320 WMJ262320:WMK262320 WWF262320:WWG262320 X327856:Y327856 JT327856:JU327856 TP327856:TQ327856 ADL327856:ADM327856 ANH327856:ANI327856 AXD327856:AXE327856 BGZ327856:BHA327856 BQV327856:BQW327856 CAR327856:CAS327856 CKN327856:CKO327856 CUJ327856:CUK327856 DEF327856:DEG327856 DOB327856:DOC327856 DXX327856:DXY327856 EHT327856:EHU327856 ERP327856:ERQ327856 FBL327856:FBM327856 FLH327856:FLI327856 FVD327856:FVE327856 GEZ327856:GFA327856 GOV327856:GOW327856 GYR327856:GYS327856 HIN327856:HIO327856 HSJ327856:HSK327856 ICF327856:ICG327856 IMB327856:IMC327856 IVX327856:IVY327856 JFT327856:JFU327856 JPP327856:JPQ327856 JZL327856:JZM327856 KJH327856:KJI327856 KTD327856:KTE327856 LCZ327856:LDA327856 LMV327856:LMW327856 LWR327856:LWS327856 MGN327856:MGO327856 MQJ327856:MQK327856 NAF327856:NAG327856 NKB327856:NKC327856 NTX327856:NTY327856 ODT327856:ODU327856 ONP327856:ONQ327856 OXL327856:OXM327856 PHH327856:PHI327856 PRD327856:PRE327856 QAZ327856:QBA327856 QKV327856:QKW327856 QUR327856:QUS327856 REN327856:REO327856 ROJ327856:ROK327856 RYF327856:RYG327856 SIB327856:SIC327856 SRX327856:SRY327856 TBT327856:TBU327856 TLP327856:TLQ327856 TVL327856:TVM327856 UFH327856:UFI327856 UPD327856:UPE327856 UYZ327856:UZA327856 VIV327856:VIW327856 VSR327856:VSS327856 WCN327856:WCO327856 WMJ327856:WMK327856 WWF327856:WWG327856 X393392:Y393392 JT393392:JU393392 TP393392:TQ393392 ADL393392:ADM393392 ANH393392:ANI393392 AXD393392:AXE393392 BGZ393392:BHA393392 BQV393392:BQW393392 CAR393392:CAS393392 CKN393392:CKO393392 CUJ393392:CUK393392 DEF393392:DEG393392 DOB393392:DOC393392 DXX393392:DXY393392 EHT393392:EHU393392 ERP393392:ERQ393392 FBL393392:FBM393392 FLH393392:FLI393392 FVD393392:FVE393392 GEZ393392:GFA393392 GOV393392:GOW393392 GYR393392:GYS393392 HIN393392:HIO393392 HSJ393392:HSK393392 ICF393392:ICG393392 IMB393392:IMC393392 IVX393392:IVY393392 JFT393392:JFU393392 JPP393392:JPQ393392 JZL393392:JZM393392 KJH393392:KJI393392 KTD393392:KTE393392 LCZ393392:LDA393392 LMV393392:LMW393392 LWR393392:LWS393392 MGN393392:MGO393392 MQJ393392:MQK393392 NAF393392:NAG393392 NKB393392:NKC393392 NTX393392:NTY393392 ODT393392:ODU393392 ONP393392:ONQ393392 OXL393392:OXM393392 PHH393392:PHI393392 PRD393392:PRE393392 QAZ393392:QBA393392 QKV393392:QKW393392 QUR393392:QUS393392 REN393392:REO393392 ROJ393392:ROK393392 RYF393392:RYG393392 SIB393392:SIC393392 SRX393392:SRY393392 TBT393392:TBU393392 TLP393392:TLQ393392 TVL393392:TVM393392 UFH393392:UFI393392 UPD393392:UPE393392 UYZ393392:UZA393392 VIV393392:VIW393392 VSR393392:VSS393392 WCN393392:WCO393392 WMJ393392:WMK393392 WWF393392:WWG393392 X458928:Y458928 JT458928:JU458928 TP458928:TQ458928 ADL458928:ADM458928 ANH458928:ANI458928 AXD458928:AXE458928 BGZ458928:BHA458928 BQV458928:BQW458928 CAR458928:CAS458928 CKN458928:CKO458928 CUJ458928:CUK458928 DEF458928:DEG458928 DOB458928:DOC458928 DXX458928:DXY458928 EHT458928:EHU458928 ERP458928:ERQ458928 FBL458928:FBM458928 FLH458928:FLI458928 FVD458928:FVE458928 GEZ458928:GFA458928 GOV458928:GOW458928 GYR458928:GYS458928 HIN458928:HIO458928 HSJ458928:HSK458928 ICF458928:ICG458928 IMB458928:IMC458928 IVX458928:IVY458928 JFT458928:JFU458928 JPP458928:JPQ458928 JZL458928:JZM458928 KJH458928:KJI458928 KTD458928:KTE458928 LCZ458928:LDA458928 LMV458928:LMW458928 LWR458928:LWS458928 MGN458928:MGO458928 MQJ458928:MQK458928 NAF458928:NAG458928 NKB458928:NKC458928 NTX458928:NTY458928 ODT458928:ODU458928 ONP458928:ONQ458928 OXL458928:OXM458928 PHH458928:PHI458928 PRD458928:PRE458928 QAZ458928:QBA458928 QKV458928:QKW458928 QUR458928:QUS458928 REN458928:REO458928 ROJ458928:ROK458928 RYF458928:RYG458928 SIB458928:SIC458928 SRX458928:SRY458928 TBT458928:TBU458928 TLP458928:TLQ458928 TVL458928:TVM458928 UFH458928:UFI458928 UPD458928:UPE458928 UYZ458928:UZA458928 VIV458928:VIW458928 VSR458928:VSS458928 WCN458928:WCO458928 WMJ458928:WMK458928 WWF458928:WWG458928 X524464:Y524464 JT524464:JU524464 TP524464:TQ524464 ADL524464:ADM524464 ANH524464:ANI524464 AXD524464:AXE524464 BGZ524464:BHA524464 BQV524464:BQW524464 CAR524464:CAS524464 CKN524464:CKO524464 CUJ524464:CUK524464 DEF524464:DEG524464 DOB524464:DOC524464 DXX524464:DXY524464 EHT524464:EHU524464 ERP524464:ERQ524464 FBL524464:FBM524464 FLH524464:FLI524464 FVD524464:FVE524464 GEZ524464:GFA524464 GOV524464:GOW524464 GYR524464:GYS524464 HIN524464:HIO524464 HSJ524464:HSK524464 ICF524464:ICG524464 IMB524464:IMC524464 IVX524464:IVY524464 JFT524464:JFU524464 JPP524464:JPQ524464 JZL524464:JZM524464 KJH524464:KJI524464 KTD524464:KTE524464 LCZ524464:LDA524464 LMV524464:LMW524464 LWR524464:LWS524464 MGN524464:MGO524464 MQJ524464:MQK524464 NAF524464:NAG524464 NKB524464:NKC524464 NTX524464:NTY524464 ODT524464:ODU524464 ONP524464:ONQ524464 OXL524464:OXM524464 PHH524464:PHI524464 PRD524464:PRE524464 QAZ524464:QBA524464 QKV524464:QKW524464 QUR524464:QUS524464 REN524464:REO524464 ROJ524464:ROK524464 RYF524464:RYG524464 SIB524464:SIC524464 SRX524464:SRY524464 TBT524464:TBU524464 TLP524464:TLQ524464 TVL524464:TVM524464 UFH524464:UFI524464 UPD524464:UPE524464 UYZ524464:UZA524464 VIV524464:VIW524464 VSR524464:VSS524464 WCN524464:WCO524464 WMJ524464:WMK524464 WWF524464:WWG524464 X590000:Y590000 JT590000:JU590000 TP590000:TQ590000 ADL590000:ADM590000 ANH590000:ANI590000 AXD590000:AXE590000 BGZ590000:BHA590000 BQV590000:BQW590000 CAR590000:CAS590000 CKN590000:CKO590000 CUJ590000:CUK590000 DEF590000:DEG590000 DOB590000:DOC590000 DXX590000:DXY590000 EHT590000:EHU590000 ERP590000:ERQ590000 FBL590000:FBM590000 FLH590000:FLI590000 FVD590000:FVE590000 GEZ590000:GFA590000 GOV590000:GOW590000 GYR590000:GYS590000 HIN590000:HIO590000 HSJ590000:HSK590000 ICF590000:ICG590000 IMB590000:IMC590000 IVX590000:IVY590000 JFT590000:JFU590000 JPP590000:JPQ590000 JZL590000:JZM590000 KJH590000:KJI590000 KTD590000:KTE590000 LCZ590000:LDA590000 LMV590000:LMW590000 LWR590000:LWS590000 MGN590000:MGO590000 MQJ590000:MQK590000 NAF590000:NAG590000 NKB590000:NKC590000 NTX590000:NTY590000 ODT590000:ODU590000 ONP590000:ONQ590000 OXL590000:OXM590000 PHH590000:PHI590000 PRD590000:PRE590000 QAZ590000:QBA590000 QKV590000:QKW590000 QUR590000:QUS590000 REN590000:REO590000 ROJ590000:ROK590000 RYF590000:RYG590000 SIB590000:SIC590000 SRX590000:SRY590000 TBT590000:TBU590000 TLP590000:TLQ590000 TVL590000:TVM590000 UFH590000:UFI590000 UPD590000:UPE590000 UYZ590000:UZA590000 VIV590000:VIW590000 VSR590000:VSS590000 WCN590000:WCO590000 WMJ590000:WMK590000 WWF590000:WWG590000 X655536:Y655536 JT655536:JU655536 TP655536:TQ655536 ADL655536:ADM655536 ANH655536:ANI655536 AXD655536:AXE655536 BGZ655536:BHA655536 BQV655536:BQW655536 CAR655536:CAS655536 CKN655536:CKO655536 CUJ655536:CUK655536 DEF655536:DEG655536 DOB655536:DOC655536 DXX655536:DXY655536 EHT655536:EHU655536 ERP655536:ERQ655536 FBL655536:FBM655536 FLH655536:FLI655536 FVD655536:FVE655536 GEZ655536:GFA655536 GOV655536:GOW655536 GYR655536:GYS655536 HIN655536:HIO655536 HSJ655536:HSK655536 ICF655536:ICG655536 IMB655536:IMC655536 IVX655536:IVY655536 JFT655536:JFU655536 JPP655536:JPQ655536 JZL655536:JZM655536 KJH655536:KJI655536 KTD655536:KTE655536 LCZ655536:LDA655536 LMV655536:LMW655536 LWR655536:LWS655536 MGN655536:MGO655536 MQJ655536:MQK655536 NAF655536:NAG655536 NKB655536:NKC655536 NTX655536:NTY655536 ODT655536:ODU655536 ONP655536:ONQ655536 OXL655536:OXM655536 PHH655536:PHI655536 PRD655536:PRE655536 QAZ655536:QBA655536 QKV655536:QKW655536 QUR655536:QUS655536 REN655536:REO655536 ROJ655536:ROK655536 RYF655536:RYG655536 SIB655536:SIC655536 SRX655536:SRY655536 TBT655536:TBU655536 TLP655536:TLQ655536 TVL655536:TVM655536 UFH655536:UFI655536 UPD655536:UPE655536 UYZ655536:UZA655536 VIV655536:VIW655536 VSR655536:VSS655536 WCN655536:WCO655536 WMJ655536:WMK655536 WWF655536:WWG655536 X721072:Y721072 JT721072:JU721072 TP721072:TQ721072 ADL721072:ADM721072 ANH721072:ANI721072 AXD721072:AXE721072 BGZ721072:BHA721072 BQV721072:BQW721072 CAR721072:CAS721072 CKN721072:CKO721072 CUJ721072:CUK721072 DEF721072:DEG721072 DOB721072:DOC721072 DXX721072:DXY721072 EHT721072:EHU721072 ERP721072:ERQ721072 FBL721072:FBM721072 FLH721072:FLI721072 FVD721072:FVE721072 GEZ721072:GFA721072 GOV721072:GOW721072 GYR721072:GYS721072 HIN721072:HIO721072 HSJ721072:HSK721072 ICF721072:ICG721072 IMB721072:IMC721072 IVX721072:IVY721072 JFT721072:JFU721072 JPP721072:JPQ721072 JZL721072:JZM721072 KJH721072:KJI721072 KTD721072:KTE721072 LCZ721072:LDA721072 LMV721072:LMW721072 LWR721072:LWS721072 MGN721072:MGO721072 MQJ721072:MQK721072 NAF721072:NAG721072 NKB721072:NKC721072 NTX721072:NTY721072 ODT721072:ODU721072 ONP721072:ONQ721072 OXL721072:OXM721072 PHH721072:PHI721072 PRD721072:PRE721072 QAZ721072:QBA721072 QKV721072:QKW721072 QUR721072:QUS721072 REN721072:REO721072 ROJ721072:ROK721072 RYF721072:RYG721072 SIB721072:SIC721072 SRX721072:SRY721072 TBT721072:TBU721072 TLP721072:TLQ721072 TVL721072:TVM721072 UFH721072:UFI721072 UPD721072:UPE721072 UYZ721072:UZA721072 VIV721072:VIW721072 VSR721072:VSS721072 WCN721072:WCO721072 WMJ721072:WMK721072 WWF721072:WWG721072 X786608:Y786608 JT786608:JU786608 TP786608:TQ786608 ADL786608:ADM786608 ANH786608:ANI786608 AXD786608:AXE786608 BGZ786608:BHA786608 BQV786608:BQW786608 CAR786608:CAS786608 CKN786608:CKO786608 CUJ786608:CUK786608 DEF786608:DEG786608 DOB786608:DOC786608 DXX786608:DXY786608 EHT786608:EHU786608 ERP786608:ERQ786608 FBL786608:FBM786608 FLH786608:FLI786608 FVD786608:FVE786608 GEZ786608:GFA786608 GOV786608:GOW786608 GYR786608:GYS786608 HIN786608:HIO786608 HSJ786608:HSK786608 ICF786608:ICG786608 IMB786608:IMC786608 IVX786608:IVY786608 JFT786608:JFU786608 JPP786608:JPQ786608 JZL786608:JZM786608 KJH786608:KJI786608 KTD786608:KTE786608 LCZ786608:LDA786608 LMV786608:LMW786608 LWR786608:LWS786608 MGN786608:MGO786608 MQJ786608:MQK786608 NAF786608:NAG786608 NKB786608:NKC786608 NTX786608:NTY786608 ODT786608:ODU786608 ONP786608:ONQ786608 OXL786608:OXM786608 PHH786608:PHI786608 PRD786608:PRE786608 QAZ786608:QBA786608 QKV786608:QKW786608 QUR786608:QUS786608 REN786608:REO786608 ROJ786608:ROK786608 RYF786608:RYG786608 SIB786608:SIC786608 SRX786608:SRY786608 TBT786608:TBU786608 TLP786608:TLQ786608 TVL786608:TVM786608 UFH786608:UFI786608 UPD786608:UPE786608 UYZ786608:UZA786608 VIV786608:VIW786608 VSR786608:VSS786608 WCN786608:WCO786608 WMJ786608:WMK786608 WWF786608:WWG786608 X852144:Y852144 JT852144:JU852144 TP852144:TQ852144 ADL852144:ADM852144 ANH852144:ANI852144 AXD852144:AXE852144 BGZ852144:BHA852144 BQV852144:BQW852144 CAR852144:CAS852144 CKN852144:CKO852144 CUJ852144:CUK852144 DEF852144:DEG852144 DOB852144:DOC852144 DXX852144:DXY852144 EHT852144:EHU852144 ERP852144:ERQ852144 FBL852144:FBM852144 FLH852144:FLI852144 FVD852144:FVE852144 GEZ852144:GFA852144 GOV852144:GOW852144 GYR852144:GYS852144 HIN852144:HIO852144 HSJ852144:HSK852144 ICF852144:ICG852144 IMB852144:IMC852144 IVX852144:IVY852144 JFT852144:JFU852144 JPP852144:JPQ852144 JZL852144:JZM852144 KJH852144:KJI852144 KTD852144:KTE852144 LCZ852144:LDA852144 LMV852144:LMW852144 LWR852144:LWS852144 MGN852144:MGO852144 MQJ852144:MQK852144 NAF852144:NAG852144 NKB852144:NKC852144 NTX852144:NTY852144 ODT852144:ODU852144 ONP852144:ONQ852144 OXL852144:OXM852144 PHH852144:PHI852144 PRD852144:PRE852144 QAZ852144:QBA852144 QKV852144:QKW852144 QUR852144:QUS852144 REN852144:REO852144 ROJ852144:ROK852144 RYF852144:RYG852144 SIB852144:SIC852144 SRX852144:SRY852144 TBT852144:TBU852144 TLP852144:TLQ852144 TVL852144:TVM852144 UFH852144:UFI852144 UPD852144:UPE852144 UYZ852144:UZA852144 VIV852144:VIW852144 VSR852144:VSS852144 WCN852144:WCO852144 WMJ852144:WMK852144 WWF852144:WWG852144 X917680:Y917680 JT917680:JU917680 TP917680:TQ917680 ADL917680:ADM917680 ANH917680:ANI917680 AXD917680:AXE917680 BGZ917680:BHA917680 BQV917680:BQW917680 CAR917680:CAS917680 CKN917680:CKO917680 CUJ917680:CUK917680 DEF917680:DEG917680 DOB917680:DOC917680 DXX917680:DXY917680 EHT917680:EHU917680 ERP917680:ERQ917680 FBL917680:FBM917680 FLH917680:FLI917680 FVD917680:FVE917680 GEZ917680:GFA917680 GOV917680:GOW917680 GYR917680:GYS917680 HIN917680:HIO917680 HSJ917680:HSK917680 ICF917680:ICG917680 IMB917680:IMC917680 IVX917680:IVY917680 JFT917680:JFU917680 JPP917680:JPQ917680 JZL917680:JZM917680 KJH917680:KJI917680 KTD917680:KTE917680 LCZ917680:LDA917680 LMV917680:LMW917680 LWR917680:LWS917680 MGN917680:MGO917680 MQJ917680:MQK917680 NAF917680:NAG917680 NKB917680:NKC917680 NTX917680:NTY917680 ODT917680:ODU917680 ONP917680:ONQ917680 OXL917680:OXM917680 PHH917680:PHI917680 PRD917680:PRE917680 QAZ917680:QBA917680 QKV917680:QKW917680 QUR917680:QUS917680 REN917680:REO917680 ROJ917680:ROK917680 RYF917680:RYG917680 SIB917680:SIC917680 SRX917680:SRY917680 TBT917680:TBU917680 TLP917680:TLQ917680 TVL917680:TVM917680 UFH917680:UFI917680 UPD917680:UPE917680 UYZ917680:UZA917680 VIV917680:VIW917680 VSR917680:VSS917680 WCN917680:WCO917680 WMJ917680:WMK917680 WWF917680:WWG917680 X983216:Y983216 JT983216:JU983216 TP983216:TQ983216 ADL983216:ADM983216 ANH983216:ANI983216 AXD983216:AXE983216 BGZ983216:BHA983216 BQV983216:BQW983216 CAR983216:CAS983216 CKN983216:CKO983216 CUJ983216:CUK983216 DEF983216:DEG983216 DOB983216:DOC983216 DXX983216:DXY983216 EHT983216:EHU983216 ERP983216:ERQ983216 FBL983216:FBM983216 FLH983216:FLI983216 FVD983216:FVE983216 GEZ983216:GFA983216 GOV983216:GOW983216 GYR983216:GYS983216 HIN983216:HIO983216 HSJ983216:HSK983216 ICF983216:ICG983216 IMB983216:IMC983216 IVX983216:IVY983216 JFT983216:JFU983216 JPP983216:JPQ983216 JZL983216:JZM983216 KJH983216:KJI983216 KTD983216:KTE983216 LCZ983216:LDA983216 LMV983216:LMW983216 LWR983216:LWS983216 MGN983216:MGO983216 MQJ983216:MQK983216 NAF983216:NAG983216 NKB983216:NKC983216 NTX983216:NTY983216 ODT983216:ODU983216 ONP983216:ONQ983216 OXL983216:OXM983216 PHH983216:PHI983216 PRD983216:PRE983216 QAZ983216:QBA983216 QKV983216:QKW983216 QUR983216:QUS983216 REN983216:REO983216 ROJ983216:ROK983216 RYF983216:RYG983216 SIB983216:SIC983216 SRX983216:SRY983216 TBT983216:TBU983216 TLP983216:TLQ983216 TVL983216:TVM983216 UFH983216:UFI983216 UPD983216:UPE983216 UYZ983216:UZA983216 VIV983216:VIW983216 VSR983216:VSS983216 WCN983216:WCO983216 WMJ983216:WMK983216 WWF983216:WWG983216 X65659:Y65659 JT65659:JU65659 TP65659:TQ65659 ADL65659:ADM65659 ANH65659:ANI65659 AXD65659:AXE65659 BGZ65659:BHA65659 BQV65659:BQW65659 CAR65659:CAS65659 CKN65659:CKO65659 CUJ65659:CUK65659 DEF65659:DEG65659 DOB65659:DOC65659 DXX65659:DXY65659 EHT65659:EHU65659 ERP65659:ERQ65659 FBL65659:FBM65659 FLH65659:FLI65659 FVD65659:FVE65659 GEZ65659:GFA65659 GOV65659:GOW65659 GYR65659:GYS65659 HIN65659:HIO65659 HSJ65659:HSK65659 ICF65659:ICG65659 IMB65659:IMC65659 IVX65659:IVY65659 JFT65659:JFU65659 JPP65659:JPQ65659 JZL65659:JZM65659 KJH65659:KJI65659 KTD65659:KTE65659 LCZ65659:LDA65659 LMV65659:LMW65659 LWR65659:LWS65659 MGN65659:MGO65659 MQJ65659:MQK65659 NAF65659:NAG65659 NKB65659:NKC65659 NTX65659:NTY65659 ODT65659:ODU65659 ONP65659:ONQ65659 OXL65659:OXM65659 PHH65659:PHI65659 PRD65659:PRE65659 QAZ65659:QBA65659 QKV65659:QKW65659 QUR65659:QUS65659 REN65659:REO65659 ROJ65659:ROK65659 RYF65659:RYG65659 SIB65659:SIC65659 SRX65659:SRY65659 TBT65659:TBU65659 TLP65659:TLQ65659 TVL65659:TVM65659 UFH65659:UFI65659 UPD65659:UPE65659 UYZ65659:UZA65659 VIV65659:VIW65659 VSR65659:VSS65659 WCN65659:WCO65659 WMJ65659:WMK65659 WWF65659:WWG65659 X131195:Y131195 JT131195:JU131195 TP131195:TQ131195 ADL131195:ADM131195 ANH131195:ANI131195 AXD131195:AXE131195 BGZ131195:BHA131195 BQV131195:BQW131195 CAR131195:CAS131195 CKN131195:CKO131195 CUJ131195:CUK131195 DEF131195:DEG131195 DOB131195:DOC131195 DXX131195:DXY131195 EHT131195:EHU131195 ERP131195:ERQ131195 FBL131195:FBM131195 FLH131195:FLI131195 FVD131195:FVE131195 GEZ131195:GFA131195 GOV131195:GOW131195 GYR131195:GYS131195 HIN131195:HIO131195 HSJ131195:HSK131195 ICF131195:ICG131195 IMB131195:IMC131195 IVX131195:IVY131195 JFT131195:JFU131195 JPP131195:JPQ131195 JZL131195:JZM131195 KJH131195:KJI131195 KTD131195:KTE131195 LCZ131195:LDA131195 LMV131195:LMW131195 LWR131195:LWS131195 MGN131195:MGO131195 MQJ131195:MQK131195 NAF131195:NAG131195 NKB131195:NKC131195 NTX131195:NTY131195 ODT131195:ODU131195 ONP131195:ONQ131195 OXL131195:OXM131195 PHH131195:PHI131195 PRD131195:PRE131195 QAZ131195:QBA131195 QKV131195:QKW131195 QUR131195:QUS131195 REN131195:REO131195 ROJ131195:ROK131195 RYF131195:RYG131195 SIB131195:SIC131195 SRX131195:SRY131195 TBT131195:TBU131195 TLP131195:TLQ131195 TVL131195:TVM131195 UFH131195:UFI131195 UPD131195:UPE131195 UYZ131195:UZA131195 VIV131195:VIW131195 VSR131195:VSS131195 WCN131195:WCO131195 WMJ131195:WMK131195 WWF131195:WWG131195 X196731:Y196731 JT196731:JU196731 TP196731:TQ196731 ADL196731:ADM196731 ANH196731:ANI196731 AXD196731:AXE196731 BGZ196731:BHA196731 BQV196731:BQW196731 CAR196731:CAS196731 CKN196731:CKO196731 CUJ196731:CUK196731 DEF196731:DEG196731 DOB196731:DOC196731 DXX196731:DXY196731 EHT196731:EHU196731 ERP196731:ERQ196731 FBL196731:FBM196731 FLH196731:FLI196731 FVD196731:FVE196731 GEZ196731:GFA196731 GOV196731:GOW196731 GYR196731:GYS196731 HIN196731:HIO196731 HSJ196731:HSK196731 ICF196731:ICG196731 IMB196731:IMC196731 IVX196731:IVY196731 JFT196731:JFU196731 JPP196731:JPQ196731 JZL196731:JZM196731 KJH196731:KJI196731 KTD196731:KTE196731 LCZ196731:LDA196731 LMV196731:LMW196731 LWR196731:LWS196731 MGN196731:MGO196731 MQJ196731:MQK196731 NAF196731:NAG196731 NKB196731:NKC196731 NTX196731:NTY196731 ODT196731:ODU196731 ONP196731:ONQ196731 OXL196731:OXM196731 PHH196731:PHI196731 PRD196731:PRE196731 QAZ196731:QBA196731 QKV196731:QKW196731 QUR196731:QUS196731 REN196731:REO196731 ROJ196731:ROK196731 RYF196731:RYG196731 SIB196731:SIC196731 SRX196731:SRY196731 TBT196731:TBU196731 TLP196731:TLQ196731 TVL196731:TVM196731 UFH196731:UFI196731 UPD196731:UPE196731 UYZ196731:UZA196731 VIV196731:VIW196731 VSR196731:VSS196731 WCN196731:WCO196731 WMJ196731:WMK196731 WWF196731:WWG196731 X262267:Y262267 JT262267:JU262267 TP262267:TQ262267 ADL262267:ADM262267 ANH262267:ANI262267 AXD262267:AXE262267 BGZ262267:BHA262267 BQV262267:BQW262267 CAR262267:CAS262267 CKN262267:CKO262267 CUJ262267:CUK262267 DEF262267:DEG262267 DOB262267:DOC262267 DXX262267:DXY262267 EHT262267:EHU262267 ERP262267:ERQ262267 FBL262267:FBM262267 FLH262267:FLI262267 FVD262267:FVE262267 GEZ262267:GFA262267 GOV262267:GOW262267 GYR262267:GYS262267 HIN262267:HIO262267 HSJ262267:HSK262267 ICF262267:ICG262267 IMB262267:IMC262267 IVX262267:IVY262267 JFT262267:JFU262267 JPP262267:JPQ262267 JZL262267:JZM262267 KJH262267:KJI262267 KTD262267:KTE262267 LCZ262267:LDA262267 LMV262267:LMW262267 LWR262267:LWS262267 MGN262267:MGO262267 MQJ262267:MQK262267 NAF262267:NAG262267 NKB262267:NKC262267 NTX262267:NTY262267 ODT262267:ODU262267 ONP262267:ONQ262267 OXL262267:OXM262267 PHH262267:PHI262267 PRD262267:PRE262267 QAZ262267:QBA262267 QKV262267:QKW262267 QUR262267:QUS262267 REN262267:REO262267 ROJ262267:ROK262267 RYF262267:RYG262267 SIB262267:SIC262267 SRX262267:SRY262267 TBT262267:TBU262267 TLP262267:TLQ262267 TVL262267:TVM262267 UFH262267:UFI262267 UPD262267:UPE262267 UYZ262267:UZA262267 VIV262267:VIW262267 VSR262267:VSS262267 WCN262267:WCO262267 WMJ262267:WMK262267 WWF262267:WWG262267 X327803:Y327803 JT327803:JU327803 TP327803:TQ327803 ADL327803:ADM327803 ANH327803:ANI327803 AXD327803:AXE327803 BGZ327803:BHA327803 BQV327803:BQW327803 CAR327803:CAS327803 CKN327803:CKO327803 CUJ327803:CUK327803 DEF327803:DEG327803 DOB327803:DOC327803 DXX327803:DXY327803 EHT327803:EHU327803 ERP327803:ERQ327803 FBL327803:FBM327803 FLH327803:FLI327803 FVD327803:FVE327803 GEZ327803:GFA327803 GOV327803:GOW327803 GYR327803:GYS327803 HIN327803:HIO327803 HSJ327803:HSK327803 ICF327803:ICG327803 IMB327803:IMC327803 IVX327803:IVY327803 JFT327803:JFU327803 JPP327803:JPQ327803 JZL327803:JZM327803 KJH327803:KJI327803 KTD327803:KTE327803 LCZ327803:LDA327803 LMV327803:LMW327803 LWR327803:LWS327803 MGN327803:MGO327803 MQJ327803:MQK327803 NAF327803:NAG327803 NKB327803:NKC327803 NTX327803:NTY327803 ODT327803:ODU327803 ONP327803:ONQ327803 OXL327803:OXM327803 PHH327803:PHI327803 PRD327803:PRE327803 QAZ327803:QBA327803 QKV327803:QKW327803 QUR327803:QUS327803 REN327803:REO327803 ROJ327803:ROK327803 RYF327803:RYG327803 SIB327803:SIC327803 SRX327803:SRY327803 TBT327803:TBU327803 TLP327803:TLQ327803 TVL327803:TVM327803 UFH327803:UFI327803 UPD327803:UPE327803 UYZ327803:UZA327803 VIV327803:VIW327803 VSR327803:VSS327803 WCN327803:WCO327803 WMJ327803:WMK327803 WWF327803:WWG327803 X393339:Y393339 JT393339:JU393339 TP393339:TQ393339 ADL393339:ADM393339 ANH393339:ANI393339 AXD393339:AXE393339 BGZ393339:BHA393339 BQV393339:BQW393339 CAR393339:CAS393339 CKN393339:CKO393339 CUJ393339:CUK393339 DEF393339:DEG393339 DOB393339:DOC393339 DXX393339:DXY393339 EHT393339:EHU393339 ERP393339:ERQ393339 FBL393339:FBM393339 FLH393339:FLI393339 FVD393339:FVE393339 GEZ393339:GFA393339 GOV393339:GOW393339 GYR393339:GYS393339 HIN393339:HIO393339 HSJ393339:HSK393339 ICF393339:ICG393339 IMB393339:IMC393339 IVX393339:IVY393339 JFT393339:JFU393339 JPP393339:JPQ393339 JZL393339:JZM393339 KJH393339:KJI393339 KTD393339:KTE393339 LCZ393339:LDA393339 LMV393339:LMW393339 LWR393339:LWS393339 MGN393339:MGO393339 MQJ393339:MQK393339 NAF393339:NAG393339 NKB393339:NKC393339 NTX393339:NTY393339 ODT393339:ODU393339 ONP393339:ONQ393339 OXL393339:OXM393339 PHH393339:PHI393339 PRD393339:PRE393339 QAZ393339:QBA393339 QKV393339:QKW393339 QUR393339:QUS393339 REN393339:REO393339 ROJ393339:ROK393339 RYF393339:RYG393339 SIB393339:SIC393339 SRX393339:SRY393339 TBT393339:TBU393339 TLP393339:TLQ393339 TVL393339:TVM393339 UFH393339:UFI393339 UPD393339:UPE393339 UYZ393339:UZA393339 VIV393339:VIW393339 VSR393339:VSS393339 WCN393339:WCO393339 WMJ393339:WMK393339 WWF393339:WWG393339 X458875:Y458875 JT458875:JU458875 TP458875:TQ458875 ADL458875:ADM458875 ANH458875:ANI458875 AXD458875:AXE458875 BGZ458875:BHA458875 BQV458875:BQW458875 CAR458875:CAS458875 CKN458875:CKO458875 CUJ458875:CUK458875 DEF458875:DEG458875 DOB458875:DOC458875 DXX458875:DXY458875 EHT458875:EHU458875 ERP458875:ERQ458875 FBL458875:FBM458875 FLH458875:FLI458875 FVD458875:FVE458875 GEZ458875:GFA458875 GOV458875:GOW458875 GYR458875:GYS458875 HIN458875:HIO458875 HSJ458875:HSK458875 ICF458875:ICG458875 IMB458875:IMC458875 IVX458875:IVY458875 JFT458875:JFU458875 JPP458875:JPQ458875 JZL458875:JZM458875 KJH458875:KJI458875 KTD458875:KTE458875 LCZ458875:LDA458875 LMV458875:LMW458875 LWR458875:LWS458875 MGN458875:MGO458875 MQJ458875:MQK458875 NAF458875:NAG458875 NKB458875:NKC458875 NTX458875:NTY458875 ODT458875:ODU458875 ONP458875:ONQ458875 OXL458875:OXM458875 PHH458875:PHI458875 PRD458875:PRE458875 QAZ458875:QBA458875 QKV458875:QKW458875 QUR458875:QUS458875 REN458875:REO458875 ROJ458875:ROK458875 RYF458875:RYG458875 SIB458875:SIC458875 SRX458875:SRY458875 TBT458875:TBU458875 TLP458875:TLQ458875 TVL458875:TVM458875 UFH458875:UFI458875 UPD458875:UPE458875 UYZ458875:UZA458875 VIV458875:VIW458875 VSR458875:VSS458875 WCN458875:WCO458875 WMJ458875:WMK458875 WWF458875:WWG458875 X524411:Y524411 JT524411:JU524411 TP524411:TQ524411 ADL524411:ADM524411 ANH524411:ANI524411 AXD524411:AXE524411 BGZ524411:BHA524411 BQV524411:BQW524411 CAR524411:CAS524411 CKN524411:CKO524411 CUJ524411:CUK524411 DEF524411:DEG524411 DOB524411:DOC524411 DXX524411:DXY524411 EHT524411:EHU524411 ERP524411:ERQ524411 FBL524411:FBM524411 FLH524411:FLI524411 FVD524411:FVE524411 GEZ524411:GFA524411 GOV524411:GOW524411 GYR524411:GYS524411 HIN524411:HIO524411 HSJ524411:HSK524411 ICF524411:ICG524411 IMB524411:IMC524411 IVX524411:IVY524411 JFT524411:JFU524411 JPP524411:JPQ524411 JZL524411:JZM524411 KJH524411:KJI524411 KTD524411:KTE524411 LCZ524411:LDA524411 LMV524411:LMW524411 LWR524411:LWS524411 MGN524411:MGO524411 MQJ524411:MQK524411 NAF524411:NAG524411 NKB524411:NKC524411 NTX524411:NTY524411 ODT524411:ODU524411 ONP524411:ONQ524411 OXL524411:OXM524411 PHH524411:PHI524411 PRD524411:PRE524411 QAZ524411:QBA524411 QKV524411:QKW524411 QUR524411:QUS524411 REN524411:REO524411 ROJ524411:ROK524411 RYF524411:RYG524411 SIB524411:SIC524411 SRX524411:SRY524411 TBT524411:TBU524411 TLP524411:TLQ524411 TVL524411:TVM524411 UFH524411:UFI524411 UPD524411:UPE524411 UYZ524411:UZA524411 VIV524411:VIW524411 VSR524411:VSS524411 WCN524411:WCO524411 WMJ524411:WMK524411 WWF524411:WWG524411 X589947:Y589947 JT589947:JU589947 TP589947:TQ589947 ADL589947:ADM589947 ANH589947:ANI589947 AXD589947:AXE589947 BGZ589947:BHA589947 BQV589947:BQW589947 CAR589947:CAS589947 CKN589947:CKO589947 CUJ589947:CUK589947 DEF589947:DEG589947 DOB589947:DOC589947 DXX589947:DXY589947 EHT589947:EHU589947 ERP589947:ERQ589947 FBL589947:FBM589947 FLH589947:FLI589947 FVD589947:FVE589947 GEZ589947:GFA589947 GOV589947:GOW589947 GYR589947:GYS589947 HIN589947:HIO589947 HSJ589947:HSK589947 ICF589947:ICG589947 IMB589947:IMC589947 IVX589947:IVY589947 JFT589947:JFU589947 JPP589947:JPQ589947 JZL589947:JZM589947 KJH589947:KJI589947 KTD589947:KTE589947 LCZ589947:LDA589947 LMV589947:LMW589947 LWR589947:LWS589947 MGN589947:MGO589947 MQJ589947:MQK589947 NAF589947:NAG589947 NKB589947:NKC589947 NTX589947:NTY589947 ODT589947:ODU589947 ONP589947:ONQ589947 OXL589947:OXM589947 PHH589947:PHI589947 PRD589947:PRE589947 QAZ589947:QBA589947 QKV589947:QKW589947 QUR589947:QUS589947 REN589947:REO589947 ROJ589947:ROK589947 RYF589947:RYG589947 SIB589947:SIC589947 SRX589947:SRY589947 TBT589947:TBU589947 TLP589947:TLQ589947 TVL589947:TVM589947 UFH589947:UFI589947 UPD589947:UPE589947 UYZ589947:UZA589947 VIV589947:VIW589947 VSR589947:VSS589947 WCN589947:WCO589947 WMJ589947:WMK589947 WWF589947:WWG589947 X655483:Y655483 JT655483:JU655483 TP655483:TQ655483 ADL655483:ADM655483 ANH655483:ANI655483 AXD655483:AXE655483 BGZ655483:BHA655483 BQV655483:BQW655483 CAR655483:CAS655483 CKN655483:CKO655483 CUJ655483:CUK655483 DEF655483:DEG655483 DOB655483:DOC655483 DXX655483:DXY655483 EHT655483:EHU655483 ERP655483:ERQ655483 FBL655483:FBM655483 FLH655483:FLI655483 FVD655483:FVE655483 GEZ655483:GFA655483 GOV655483:GOW655483 GYR655483:GYS655483 HIN655483:HIO655483 HSJ655483:HSK655483 ICF655483:ICG655483 IMB655483:IMC655483 IVX655483:IVY655483 JFT655483:JFU655483 JPP655483:JPQ655483 JZL655483:JZM655483 KJH655483:KJI655483 KTD655483:KTE655483 LCZ655483:LDA655483 LMV655483:LMW655483 LWR655483:LWS655483 MGN655483:MGO655483 MQJ655483:MQK655483 NAF655483:NAG655483 NKB655483:NKC655483 NTX655483:NTY655483 ODT655483:ODU655483 ONP655483:ONQ655483 OXL655483:OXM655483 PHH655483:PHI655483 PRD655483:PRE655483 QAZ655483:QBA655483 QKV655483:QKW655483 QUR655483:QUS655483 REN655483:REO655483 ROJ655483:ROK655483 RYF655483:RYG655483 SIB655483:SIC655483 SRX655483:SRY655483 TBT655483:TBU655483 TLP655483:TLQ655483 TVL655483:TVM655483 UFH655483:UFI655483 UPD655483:UPE655483 UYZ655483:UZA655483 VIV655483:VIW655483 VSR655483:VSS655483 WCN655483:WCO655483 WMJ655483:WMK655483 WWF655483:WWG655483 X721019:Y721019 JT721019:JU721019 TP721019:TQ721019 ADL721019:ADM721019 ANH721019:ANI721019 AXD721019:AXE721019 BGZ721019:BHA721019 BQV721019:BQW721019 CAR721019:CAS721019 CKN721019:CKO721019 CUJ721019:CUK721019 DEF721019:DEG721019 DOB721019:DOC721019 DXX721019:DXY721019 EHT721019:EHU721019 ERP721019:ERQ721019 FBL721019:FBM721019 FLH721019:FLI721019 FVD721019:FVE721019 GEZ721019:GFA721019 GOV721019:GOW721019 GYR721019:GYS721019 HIN721019:HIO721019 HSJ721019:HSK721019 ICF721019:ICG721019 IMB721019:IMC721019 IVX721019:IVY721019 JFT721019:JFU721019 JPP721019:JPQ721019 JZL721019:JZM721019 KJH721019:KJI721019 KTD721019:KTE721019 LCZ721019:LDA721019 LMV721019:LMW721019 LWR721019:LWS721019 MGN721019:MGO721019 MQJ721019:MQK721019 NAF721019:NAG721019 NKB721019:NKC721019 NTX721019:NTY721019 ODT721019:ODU721019 ONP721019:ONQ721019 OXL721019:OXM721019 PHH721019:PHI721019 PRD721019:PRE721019 QAZ721019:QBA721019 QKV721019:QKW721019 QUR721019:QUS721019 REN721019:REO721019 ROJ721019:ROK721019 RYF721019:RYG721019 SIB721019:SIC721019 SRX721019:SRY721019 TBT721019:TBU721019 TLP721019:TLQ721019 TVL721019:TVM721019 UFH721019:UFI721019 UPD721019:UPE721019 UYZ721019:UZA721019 VIV721019:VIW721019 VSR721019:VSS721019 WCN721019:WCO721019 WMJ721019:WMK721019 WWF721019:WWG721019 X786555:Y786555 JT786555:JU786555 TP786555:TQ786555 ADL786555:ADM786555 ANH786555:ANI786555 AXD786555:AXE786555 BGZ786555:BHA786555 BQV786555:BQW786555 CAR786555:CAS786555 CKN786555:CKO786555 CUJ786555:CUK786555 DEF786555:DEG786555 DOB786555:DOC786555 DXX786555:DXY786555 EHT786555:EHU786555 ERP786555:ERQ786555 FBL786555:FBM786555 FLH786555:FLI786555 FVD786555:FVE786555 GEZ786555:GFA786555 GOV786555:GOW786555 GYR786555:GYS786555 HIN786555:HIO786555 HSJ786555:HSK786555 ICF786555:ICG786555 IMB786555:IMC786555 IVX786555:IVY786555 JFT786555:JFU786555 JPP786555:JPQ786555 JZL786555:JZM786555 KJH786555:KJI786555 KTD786555:KTE786555 LCZ786555:LDA786555 LMV786555:LMW786555 LWR786555:LWS786555 MGN786555:MGO786555 MQJ786555:MQK786555 NAF786555:NAG786555 NKB786555:NKC786555 NTX786555:NTY786555 ODT786555:ODU786555 ONP786555:ONQ786555 OXL786555:OXM786555 PHH786555:PHI786555 PRD786555:PRE786555 QAZ786555:QBA786555 QKV786555:QKW786555 QUR786555:QUS786555 REN786555:REO786555 ROJ786555:ROK786555 RYF786555:RYG786555 SIB786555:SIC786555 SRX786555:SRY786555 TBT786555:TBU786555 TLP786555:TLQ786555 TVL786555:TVM786555 UFH786555:UFI786555 UPD786555:UPE786555 UYZ786555:UZA786555 VIV786555:VIW786555 VSR786555:VSS786555 WCN786555:WCO786555 WMJ786555:WMK786555 WWF786555:WWG786555 X852091:Y852091 JT852091:JU852091 TP852091:TQ852091 ADL852091:ADM852091 ANH852091:ANI852091 AXD852091:AXE852091 BGZ852091:BHA852091 BQV852091:BQW852091 CAR852091:CAS852091 CKN852091:CKO852091 CUJ852091:CUK852091 DEF852091:DEG852091 DOB852091:DOC852091 DXX852091:DXY852091 EHT852091:EHU852091 ERP852091:ERQ852091 FBL852091:FBM852091 FLH852091:FLI852091 FVD852091:FVE852091 GEZ852091:GFA852091 GOV852091:GOW852091 GYR852091:GYS852091 HIN852091:HIO852091 HSJ852091:HSK852091 ICF852091:ICG852091 IMB852091:IMC852091 IVX852091:IVY852091 JFT852091:JFU852091 JPP852091:JPQ852091 JZL852091:JZM852091 KJH852091:KJI852091 KTD852091:KTE852091 LCZ852091:LDA852091 LMV852091:LMW852091 LWR852091:LWS852091 MGN852091:MGO852091 MQJ852091:MQK852091 NAF852091:NAG852091 NKB852091:NKC852091 NTX852091:NTY852091 ODT852091:ODU852091 ONP852091:ONQ852091 OXL852091:OXM852091 PHH852091:PHI852091 PRD852091:PRE852091 QAZ852091:QBA852091 QKV852091:QKW852091 QUR852091:QUS852091 REN852091:REO852091 ROJ852091:ROK852091 RYF852091:RYG852091 SIB852091:SIC852091 SRX852091:SRY852091 TBT852091:TBU852091 TLP852091:TLQ852091 TVL852091:TVM852091 UFH852091:UFI852091 UPD852091:UPE852091 UYZ852091:UZA852091 VIV852091:VIW852091 VSR852091:VSS852091 WCN852091:WCO852091 WMJ852091:WMK852091 WWF852091:WWG852091 X917627:Y917627 JT917627:JU917627 TP917627:TQ917627 ADL917627:ADM917627 ANH917627:ANI917627 AXD917627:AXE917627 BGZ917627:BHA917627 BQV917627:BQW917627 CAR917627:CAS917627 CKN917627:CKO917627 CUJ917627:CUK917627 DEF917627:DEG917627 DOB917627:DOC917627 DXX917627:DXY917627 EHT917627:EHU917627 ERP917627:ERQ917627 FBL917627:FBM917627 FLH917627:FLI917627 FVD917627:FVE917627 GEZ917627:GFA917627 GOV917627:GOW917627 GYR917627:GYS917627 HIN917627:HIO917627 HSJ917627:HSK917627 ICF917627:ICG917627 IMB917627:IMC917627 IVX917627:IVY917627 JFT917627:JFU917627 JPP917627:JPQ917627 JZL917627:JZM917627 KJH917627:KJI917627 KTD917627:KTE917627 LCZ917627:LDA917627 LMV917627:LMW917627 LWR917627:LWS917627 MGN917627:MGO917627 MQJ917627:MQK917627 NAF917627:NAG917627 NKB917627:NKC917627 NTX917627:NTY917627 ODT917627:ODU917627 ONP917627:ONQ917627 OXL917627:OXM917627 PHH917627:PHI917627 PRD917627:PRE917627 QAZ917627:QBA917627 QKV917627:QKW917627 QUR917627:QUS917627 REN917627:REO917627 ROJ917627:ROK917627 RYF917627:RYG917627 SIB917627:SIC917627 SRX917627:SRY917627 TBT917627:TBU917627 TLP917627:TLQ917627 TVL917627:TVM917627 UFH917627:UFI917627 UPD917627:UPE917627 UYZ917627:UZA917627 VIV917627:VIW917627 VSR917627:VSS917627 WCN917627:WCO917627 WMJ917627:WMK917627 WWF917627:WWG917627 X983163:Y983163 JT983163:JU983163 TP983163:TQ983163 ADL983163:ADM983163 ANH983163:ANI983163 AXD983163:AXE983163 BGZ983163:BHA983163 BQV983163:BQW983163 CAR983163:CAS983163 CKN983163:CKO983163 CUJ983163:CUK983163 DEF983163:DEG983163 DOB983163:DOC983163 DXX983163:DXY983163 EHT983163:EHU983163 ERP983163:ERQ983163 FBL983163:FBM983163 FLH983163:FLI983163 FVD983163:FVE983163 GEZ983163:GFA983163 GOV983163:GOW983163 GYR983163:GYS983163 HIN983163:HIO983163 HSJ983163:HSK983163 ICF983163:ICG983163 IMB983163:IMC983163 IVX983163:IVY983163 JFT983163:JFU983163 JPP983163:JPQ983163 JZL983163:JZM983163 KJH983163:KJI983163 KTD983163:KTE983163 LCZ983163:LDA983163 LMV983163:LMW983163 LWR983163:LWS983163 MGN983163:MGO983163 MQJ983163:MQK983163 NAF983163:NAG983163 NKB983163:NKC983163 NTX983163:NTY983163 ODT983163:ODU983163 ONP983163:ONQ983163 OXL983163:OXM983163 PHH983163:PHI983163 PRD983163:PRE983163 QAZ983163:QBA983163 QKV983163:QKW983163 QUR983163:QUS983163 REN983163:REO983163 ROJ983163:ROK983163 RYF983163:RYG983163 SIB983163:SIC983163 SRX983163:SRY983163 TBT983163:TBU983163 TLP983163:TLQ983163 TVL983163:TVM983163 UFH983163:UFI983163 UPD983163:UPE983163 UYZ983163:UZA983163 VIV983163:VIW983163 VSR983163:VSS983163 WCN983163:WCO983163 WMJ983163:WMK983163 WWF983163:WWG983163 WWF30:WWG30 JT7:JU7 TP7:TQ7 ADL7:ADM7 ANH7:ANI7 AXD7:AXE7 BGZ7:BHA7 BQV7:BQW7 CAR7:CAS7 CKN7:CKO7 CUJ7:CUK7 DEF7:DEG7 DOB7:DOC7 DXX7:DXY7 EHT7:EHU7 ERP7:ERQ7 FBL7:FBM7 FLH7:FLI7 FVD7:FVE7 GEZ7:GFA7 GOV7:GOW7 GYR7:GYS7 HIN7:HIO7 HSJ7:HSK7 ICF7:ICG7 IMB7:IMC7 IVX7:IVY7 JFT7:JFU7 JPP7:JPQ7 JZL7:JZM7 KJH7:KJI7 KTD7:KTE7 LCZ7:LDA7 LMV7:LMW7 LWR7:LWS7 MGN7:MGO7 MQJ7:MQK7 NAF7:NAG7 NKB7:NKC7 NTX7:NTY7 ODT7:ODU7 ONP7:ONQ7 OXL7:OXM7 PHH7:PHI7 PRD7:PRE7 QAZ7:QBA7 QKV7:QKW7 QUR7:QUS7 REN7:REO7 ROJ7:ROK7 RYF7:RYG7 SIB7:SIC7 SRX7:SRY7 TBT7:TBU7 TLP7:TLQ7 TVL7:TVM7 UFH7:UFI7 UPD7:UPE7 UYZ7:UZA7 VIV7:VIW7 VSR7:VSS7 WCN7:WCO7 WMJ7:WMK7 WWF7:WWG7 X26:Y26 JT26:JU26 TP26:TQ26 ADL26:ADM26 ANH26:ANI26 AXD26:AXE26 BGZ26:BHA26 BQV26:BQW26 CAR26:CAS26 CKN26:CKO26 CUJ26:CUK26 DEF26:DEG26 DOB26:DOC26 DXX26:DXY26 EHT26:EHU26 ERP26:ERQ26 FBL26:FBM26 FLH26:FLI26 FVD26:FVE26 GEZ26:GFA26 GOV26:GOW26 GYR26:GYS26 HIN26:HIO26 HSJ26:HSK26 ICF26:ICG26 IMB26:IMC26 IVX26:IVY26 JFT26:JFU26 JPP26:JPQ26 JZL26:JZM26 KJH26:KJI26 KTD26:KTE26 LCZ26:LDA26 LMV26:LMW26 LWR26:LWS26 MGN26:MGO26 MQJ26:MQK26 NAF26:NAG26 NKB26:NKC26 NTX26:NTY26 ODT26:ODU26 ONP26:ONQ26 OXL26:OXM26 PHH26:PHI26 PRD26:PRE26 QAZ26:QBA26 QKV26:QKW26 QUR26:QUS26 REN26:REO26 ROJ26:ROK26 RYF26:RYG26 SIB26:SIC26 SRX26:SRY26 TBT26:TBU26 TLP26:TLQ26 TVL26:TVM26 UFH26:UFI26 UPD26:UPE26 UYZ26:UZA26 VIV26:VIW26 VSR26:VSS26 WCN26:WCO26 WMJ26:WMK26 WWF26:WWG26 X30:Y30 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formula1>$F$138:$F$139</formula1>
    </dataValidation>
  </dataValidations>
  <pageMargins left="0.51181102362204722" right="0.51181102362204722" top="0.74803149606299213" bottom="0.74803149606299213" header="0.31496062992125984" footer="0.31496062992125984"/>
  <pageSetup paperSize="9" scale="81" fitToHeight="0" orientation="landscape" r:id="rId1"/>
  <headerFooter>
    <oddFooter>&amp;R&amp;P/&amp;N</oddFooter>
  </headerFooter>
  <rowBreaks count="8" manualBreakCount="8">
    <brk id="14" max="20" man="1"/>
    <brk id="21" max="21" man="1"/>
    <brk id="35" max="20" man="1"/>
    <brk id="53" max="20" man="1"/>
    <brk id="63" max="21" man="1"/>
    <brk id="81" max="21" man="1"/>
    <brk id="101" max="21" man="1"/>
    <brk id="121"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東京都実業団</vt:lpstr>
      <vt:lpstr>東京都実業団!Print_Area</vt:lpstr>
      <vt:lpstr>東京都実業団!Print_Titles</vt:lpstr>
    </vt:vector>
  </TitlesOfParts>
  <Company>東京都交通局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孝徳</dc:creator>
  <cp:lastModifiedBy>東京都</cp:lastModifiedBy>
  <cp:lastPrinted>2016-07-07T14:12:34Z</cp:lastPrinted>
  <dcterms:created xsi:type="dcterms:W3CDTF">2015-11-25T13:45:02Z</dcterms:created>
  <dcterms:modified xsi:type="dcterms:W3CDTF">2017-07-21T21:32:09Z</dcterms:modified>
</cp:coreProperties>
</file>